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owan TMG\Desktop\"/>
    </mc:Choice>
  </mc:AlternateContent>
  <xr:revisionPtr revIDLastSave="0" documentId="13_ncr:1_{E6D24322-0D1B-4E17-A237-E5F6D06882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65" i="1" l="1"/>
  <c r="T57" i="1"/>
  <c r="T58" i="1"/>
  <c r="T59" i="1"/>
  <c r="T60" i="1"/>
  <c r="T62" i="1"/>
  <c r="T64" i="1"/>
  <c r="T66" i="1"/>
  <c r="T67" i="1"/>
  <c r="T68" i="1"/>
  <c r="T70" i="1"/>
  <c r="T72" i="1"/>
  <c r="T74" i="1"/>
  <c r="T75" i="1"/>
  <c r="T78" i="1"/>
  <c r="T79" i="1"/>
  <c r="T80" i="1"/>
  <c r="T81" i="1"/>
  <c r="T82" i="1"/>
  <c r="T83" i="1"/>
  <c r="T94" i="1"/>
  <c r="T153" i="1"/>
  <c r="T154" i="1"/>
  <c r="T157" i="1"/>
  <c r="T158" i="1"/>
  <c r="T159" i="1"/>
  <c r="J72" i="1"/>
  <c r="I72" i="1"/>
  <c r="H72" i="1"/>
  <c r="G72" i="1"/>
  <c r="F72" i="1"/>
  <c r="E72" i="1"/>
  <c r="D72" i="1"/>
  <c r="C72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B127" i="1"/>
  <c r="T126" i="1"/>
  <c r="T125" i="1"/>
  <c r="B125" i="1"/>
  <c r="T124" i="1"/>
  <c r="B124" i="1"/>
  <c r="T123" i="1"/>
  <c r="B123" i="1"/>
  <c r="T122" i="1"/>
  <c r="L122" i="1"/>
  <c r="R122" i="1"/>
  <c r="K122" i="1"/>
  <c r="T121" i="1"/>
  <c r="L121" i="1"/>
  <c r="R121" i="1"/>
  <c r="K121" i="1"/>
  <c r="T120" i="1"/>
  <c r="L120" i="1"/>
  <c r="R120" i="1"/>
  <c r="K120" i="1"/>
  <c r="T119" i="1"/>
  <c r="L119" i="1"/>
  <c r="R119" i="1"/>
  <c r="K119" i="1"/>
  <c r="T118" i="1"/>
  <c r="L118" i="1"/>
  <c r="R118" i="1"/>
  <c r="K118" i="1"/>
  <c r="T117" i="1"/>
  <c r="L117" i="1"/>
  <c r="R117" i="1"/>
  <c r="K117" i="1"/>
  <c r="T116" i="1"/>
  <c r="L116" i="1"/>
  <c r="R116" i="1"/>
  <c r="K116" i="1"/>
  <c r="T115" i="1"/>
  <c r="L115" i="1"/>
  <c r="R115" i="1"/>
  <c r="K115" i="1"/>
  <c r="T114" i="1"/>
  <c r="L114" i="1"/>
  <c r="R114" i="1"/>
  <c r="K114" i="1"/>
  <c r="T113" i="1"/>
  <c r="L113" i="1"/>
  <c r="R113" i="1"/>
  <c r="K113" i="1"/>
  <c r="T112" i="1"/>
  <c r="L112" i="1"/>
  <c r="R112" i="1"/>
  <c r="K112" i="1"/>
  <c r="T111" i="1"/>
  <c r="L111" i="1"/>
  <c r="R111" i="1"/>
  <c r="K111" i="1"/>
  <c r="T110" i="1"/>
  <c r="L110" i="1"/>
  <c r="R110" i="1"/>
  <c r="K110" i="1"/>
  <c r="T109" i="1"/>
  <c r="L109" i="1"/>
  <c r="R109" i="1"/>
  <c r="K109" i="1"/>
  <c r="T108" i="1"/>
  <c r="L108" i="1"/>
  <c r="R108" i="1"/>
  <c r="K108" i="1"/>
  <c r="T107" i="1"/>
  <c r="L107" i="1"/>
  <c r="K107" i="1"/>
  <c r="T106" i="1"/>
  <c r="B106" i="1"/>
  <c r="T105" i="1"/>
  <c r="T104" i="1"/>
  <c r="B104" i="1"/>
  <c r="T103" i="1"/>
  <c r="B103" i="1"/>
  <c r="T102" i="1"/>
  <c r="B102" i="1"/>
  <c r="M98" i="1"/>
  <c r="L98" i="1"/>
  <c r="R98" i="1"/>
  <c r="J98" i="1"/>
  <c r="I98" i="1"/>
  <c r="H98" i="1"/>
  <c r="G98" i="1"/>
  <c r="F98" i="1"/>
  <c r="E98" i="1"/>
  <c r="D98" i="1"/>
  <c r="C98" i="1"/>
  <c r="M97" i="1"/>
  <c r="L97" i="1"/>
  <c r="R97" i="1"/>
  <c r="J97" i="1"/>
  <c r="I97" i="1"/>
  <c r="H97" i="1"/>
  <c r="G97" i="1"/>
  <c r="F97" i="1"/>
  <c r="E97" i="1"/>
  <c r="D97" i="1"/>
  <c r="C97" i="1"/>
  <c r="M96" i="1"/>
  <c r="L96" i="1"/>
  <c r="R96" i="1"/>
  <c r="J96" i="1"/>
  <c r="I96" i="1"/>
  <c r="H96" i="1"/>
  <c r="G96" i="1"/>
  <c r="F96" i="1"/>
  <c r="E96" i="1"/>
  <c r="D96" i="1"/>
  <c r="C96" i="1"/>
  <c r="M95" i="1"/>
  <c r="L95" i="1"/>
  <c r="R95" i="1"/>
  <c r="J95" i="1"/>
  <c r="I95" i="1"/>
  <c r="H95" i="1"/>
  <c r="G95" i="1"/>
  <c r="F95" i="1"/>
  <c r="E95" i="1"/>
  <c r="D95" i="1"/>
  <c r="C95" i="1"/>
  <c r="J94" i="1"/>
  <c r="I94" i="1"/>
  <c r="H94" i="1"/>
  <c r="G94" i="1"/>
  <c r="F94" i="1"/>
  <c r="E94" i="1"/>
  <c r="D94" i="1"/>
  <c r="C94" i="1"/>
  <c r="M93" i="1"/>
  <c r="L93" i="1"/>
  <c r="R93" i="1"/>
  <c r="J93" i="1"/>
  <c r="I93" i="1"/>
  <c r="H93" i="1"/>
  <c r="G93" i="1"/>
  <c r="F93" i="1"/>
  <c r="E93" i="1"/>
  <c r="D93" i="1"/>
  <c r="C93" i="1"/>
  <c r="M92" i="1"/>
  <c r="L92" i="1"/>
  <c r="R92" i="1"/>
  <c r="J92" i="1"/>
  <c r="I92" i="1"/>
  <c r="H92" i="1"/>
  <c r="G92" i="1"/>
  <c r="F92" i="1"/>
  <c r="E92" i="1"/>
  <c r="D92" i="1"/>
  <c r="C92" i="1"/>
  <c r="M91" i="1"/>
  <c r="L91" i="1"/>
  <c r="R91" i="1"/>
  <c r="J91" i="1"/>
  <c r="I91" i="1"/>
  <c r="H91" i="1"/>
  <c r="G91" i="1"/>
  <c r="F91" i="1"/>
  <c r="E91" i="1"/>
  <c r="D91" i="1"/>
  <c r="C91" i="1"/>
  <c r="M87" i="1"/>
  <c r="L87" i="1"/>
  <c r="R87" i="1"/>
  <c r="J87" i="1"/>
  <c r="I87" i="1"/>
  <c r="H87" i="1"/>
  <c r="G87" i="1"/>
  <c r="F87" i="1"/>
  <c r="E87" i="1"/>
  <c r="D87" i="1"/>
  <c r="C87" i="1"/>
  <c r="M86" i="1"/>
  <c r="L86" i="1"/>
  <c r="R86" i="1"/>
  <c r="J86" i="1"/>
  <c r="I86" i="1"/>
  <c r="H86" i="1"/>
  <c r="G86" i="1"/>
  <c r="F86" i="1"/>
  <c r="E86" i="1"/>
  <c r="D86" i="1"/>
  <c r="C86" i="1"/>
  <c r="M85" i="1"/>
  <c r="L85" i="1"/>
  <c r="R85" i="1"/>
  <c r="J85" i="1"/>
  <c r="I85" i="1"/>
  <c r="H85" i="1"/>
  <c r="G85" i="1"/>
  <c r="F85" i="1"/>
  <c r="E85" i="1"/>
  <c r="D85" i="1"/>
  <c r="C85" i="1"/>
  <c r="M84" i="1"/>
  <c r="L84" i="1"/>
  <c r="R84" i="1"/>
  <c r="J84" i="1"/>
  <c r="I84" i="1"/>
  <c r="H84" i="1"/>
  <c r="G84" i="1"/>
  <c r="F84" i="1"/>
  <c r="E84" i="1"/>
  <c r="D84" i="1"/>
  <c r="C84" i="1"/>
  <c r="J83" i="1"/>
  <c r="I83" i="1"/>
  <c r="H83" i="1"/>
  <c r="G83" i="1"/>
  <c r="F83" i="1"/>
  <c r="E83" i="1"/>
  <c r="D83" i="1"/>
  <c r="B83" i="1"/>
  <c r="C83" i="1"/>
  <c r="J81" i="1"/>
  <c r="I81" i="1"/>
  <c r="H81" i="1"/>
  <c r="G81" i="1"/>
  <c r="F81" i="1"/>
  <c r="E81" i="1"/>
  <c r="D81" i="1"/>
  <c r="C81" i="1"/>
  <c r="J80" i="1"/>
  <c r="I80" i="1"/>
  <c r="H80" i="1"/>
  <c r="G80" i="1"/>
  <c r="F80" i="1"/>
  <c r="E80" i="1"/>
  <c r="D80" i="1"/>
  <c r="C80" i="1"/>
  <c r="J79" i="1"/>
  <c r="I79" i="1"/>
  <c r="H79" i="1"/>
  <c r="G79" i="1"/>
  <c r="F79" i="1"/>
  <c r="E79" i="1"/>
  <c r="D79" i="1"/>
  <c r="C79" i="1"/>
  <c r="J78" i="1"/>
  <c r="I78" i="1"/>
  <c r="H78" i="1"/>
  <c r="G78" i="1"/>
  <c r="F78" i="1"/>
  <c r="E78" i="1"/>
  <c r="D78" i="1"/>
  <c r="C78" i="1"/>
  <c r="L77" i="1"/>
  <c r="J77" i="1"/>
  <c r="I77" i="1"/>
  <c r="H77" i="1"/>
  <c r="G77" i="1"/>
  <c r="F77" i="1"/>
  <c r="E77" i="1"/>
  <c r="D77" i="1"/>
  <c r="C77" i="1"/>
  <c r="B76" i="1"/>
  <c r="J75" i="1"/>
  <c r="I75" i="1"/>
  <c r="H75" i="1"/>
  <c r="G75" i="1"/>
  <c r="F75" i="1"/>
  <c r="E75" i="1"/>
  <c r="D75" i="1"/>
  <c r="C75" i="1"/>
  <c r="J74" i="1"/>
  <c r="I74" i="1"/>
  <c r="H74" i="1"/>
  <c r="G74" i="1"/>
  <c r="F74" i="1"/>
  <c r="E74" i="1"/>
  <c r="D74" i="1"/>
  <c r="C74" i="1"/>
  <c r="B73" i="1"/>
  <c r="B71" i="1"/>
  <c r="J70" i="1"/>
  <c r="I70" i="1"/>
  <c r="H70" i="1"/>
  <c r="G70" i="1"/>
  <c r="F70" i="1"/>
  <c r="E70" i="1"/>
  <c r="D70" i="1"/>
  <c r="C70" i="1"/>
  <c r="B69" i="1"/>
  <c r="J67" i="1"/>
  <c r="I67" i="1"/>
  <c r="H67" i="1"/>
  <c r="G67" i="1"/>
  <c r="F67" i="1"/>
  <c r="E67" i="1"/>
  <c r="D67" i="1"/>
  <c r="C67" i="1"/>
  <c r="B61" i="1"/>
  <c r="J60" i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B56" i="1"/>
  <c r="L55" i="1"/>
  <c r="R55" i="1"/>
  <c r="J55" i="1"/>
  <c r="I55" i="1"/>
  <c r="H55" i="1"/>
  <c r="G55" i="1"/>
  <c r="F55" i="1"/>
  <c r="E55" i="1"/>
  <c r="D55" i="1"/>
  <c r="C55" i="1"/>
  <c r="L54" i="1"/>
  <c r="J54" i="1"/>
  <c r="I54" i="1"/>
  <c r="H54" i="1"/>
  <c r="G54" i="1"/>
  <c r="F54" i="1"/>
  <c r="E54" i="1"/>
  <c r="D54" i="1"/>
  <c r="C54" i="1"/>
  <c r="B53" i="1"/>
  <c r="K52" i="1"/>
  <c r="B52" i="1"/>
  <c r="P50" i="1"/>
  <c r="O50" i="1"/>
  <c r="N50" i="1"/>
  <c r="K50" i="1"/>
  <c r="P46" i="1"/>
  <c r="P25" i="1"/>
  <c r="O25" i="1"/>
  <c r="N25" i="1"/>
  <c r="K25" i="1"/>
  <c r="N112" i="1"/>
  <c r="N120" i="1"/>
  <c r="N93" i="1"/>
  <c r="N84" i="1"/>
  <c r="N122" i="1"/>
  <c r="N113" i="1"/>
  <c r="M52" i="1"/>
  <c r="O52" i="1"/>
  <c r="P52" i="1"/>
  <c r="N110" i="1"/>
  <c r="N121" i="1"/>
  <c r="N114" i="1"/>
  <c r="N91" i="1"/>
  <c r="N87" i="1"/>
  <c r="N118" i="1"/>
  <c r="R77" i="1"/>
  <c r="K77" i="1"/>
  <c r="N77" i="1"/>
  <c r="N86" i="1"/>
  <c r="N92" i="1"/>
  <c r="N109" i="1"/>
  <c r="N117" i="1"/>
  <c r="N85" i="1"/>
  <c r="M54" i="1"/>
  <c r="O54" i="1"/>
  <c r="P54" i="1"/>
  <c r="K55" i="1"/>
  <c r="N55" i="1"/>
  <c r="N107" i="1"/>
  <c r="N108" i="1"/>
  <c r="N116" i="1"/>
  <c r="R54" i="1"/>
  <c r="N54" i="1"/>
  <c r="M121" i="1"/>
  <c r="O121" i="1"/>
  <c r="P121" i="1"/>
  <c r="M117" i="1"/>
  <c r="O117" i="1"/>
  <c r="P117" i="1"/>
  <c r="M113" i="1"/>
  <c r="O113" i="1"/>
  <c r="P113" i="1"/>
  <c r="M109" i="1"/>
  <c r="O109" i="1"/>
  <c r="P109" i="1"/>
  <c r="M120" i="1"/>
  <c r="O120" i="1"/>
  <c r="P120" i="1"/>
  <c r="M116" i="1"/>
  <c r="O116" i="1"/>
  <c r="P116" i="1"/>
  <c r="M112" i="1"/>
  <c r="O112" i="1"/>
  <c r="P112" i="1"/>
  <c r="M108" i="1"/>
  <c r="O108" i="1"/>
  <c r="P108" i="1"/>
  <c r="M107" i="1"/>
  <c r="O107" i="1"/>
  <c r="P107" i="1"/>
  <c r="M119" i="1"/>
  <c r="O119" i="1"/>
  <c r="P119" i="1"/>
  <c r="M115" i="1"/>
  <c r="O115" i="1"/>
  <c r="P115" i="1"/>
  <c r="M111" i="1"/>
  <c r="O111" i="1"/>
  <c r="P111" i="1"/>
  <c r="M122" i="1"/>
  <c r="O122" i="1"/>
  <c r="P122" i="1"/>
  <c r="M118" i="1"/>
  <c r="O118" i="1"/>
  <c r="P118" i="1"/>
  <c r="M114" i="1"/>
  <c r="O114" i="1"/>
  <c r="P114" i="1"/>
  <c r="M110" i="1"/>
  <c r="O110" i="1"/>
  <c r="P110" i="1"/>
  <c r="N52" i="1"/>
  <c r="M77" i="1"/>
  <c r="M55" i="1"/>
  <c r="N111" i="1"/>
  <c r="N115" i="1"/>
  <c r="N119" i="1"/>
  <c r="O55" i="1"/>
  <c r="P55" i="1"/>
  <c r="O77" i="1"/>
  <c r="P77" i="1"/>
  <c r="N102" i="1"/>
  <c r="O102" i="1"/>
  <c r="N103" i="1"/>
  <c r="O103" i="1"/>
  <c r="O104" i="1"/>
  <c r="N123" i="1"/>
  <c r="O123" i="1"/>
  <c r="P123" i="1"/>
  <c r="M103" i="1"/>
  <c r="P102" i="1"/>
  <c r="P103" i="1"/>
  <c r="N124" i="1"/>
  <c r="O124" i="1"/>
  <c r="P104" i="1"/>
  <c r="M124" i="1"/>
  <c r="P124" i="1"/>
  <c r="O125" i="1"/>
  <c r="P125" i="1"/>
</calcChain>
</file>

<file path=xl/sharedStrings.xml><?xml version="1.0" encoding="utf-8"?>
<sst xmlns="http://schemas.openxmlformats.org/spreadsheetml/2006/main" count="376" uniqueCount="141">
  <si>
    <t>Spanish</t>
  </si>
  <si>
    <t>x</t>
  </si>
  <si>
    <t>Price ex VAT</t>
  </si>
  <si>
    <t>Selection</t>
  </si>
  <si>
    <t>Discount</t>
  </si>
  <si>
    <t>Price incl. Discount ex. VAT</t>
  </si>
  <si>
    <t>Price incl. Discount &amp; VAT</t>
  </si>
  <si>
    <t>Items</t>
  </si>
  <si>
    <t>Price excl. Discount</t>
  </si>
  <si>
    <t>Dealer notes</t>
  </si>
  <si>
    <t/>
  </si>
  <si>
    <t xml:space="preserve">(not printable) </t>
  </si>
  <si>
    <t>FACTORY OPTIONS</t>
  </si>
  <si>
    <t>Dutch</t>
  </si>
  <si>
    <t>Language:</t>
  </si>
  <si>
    <t>English</t>
  </si>
  <si>
    <t>Currency:</t>
  </si>
  <si>
    <t>€</t>
  </si>
  <si>
    <t>French</t>
  </si>
  <si>
    <t>Exchange rate:</t>
  </si>
  <si>
    <t>German</t>
  </si>
  <si>
    <t>VAT:</t>
  </si>
  <si>
    <t>Italian</t>
  </si>
  <si>
    <t>Discount:</t>
  </si>
  <si>
    <t>Portuguese</t>
  </si>
  <si>
    <t>Add. Discount:</t>
  </si>
  <si>
    <t>Russian</t>
  </si>
  <si>
    <t>Total Discount:</t>
  </si>
  <si>
    <t>as per standard specification</t>
  </si>
  <si>
    <t>Basisschiff gem. Standardspezifikation</t>
  </si>
  <si>
    <t xml:space="preserve">HULL  </t>
  </si>
  <si>
    <t>RUMPF</t>
  </si>
  <si>
    <t>F530.16XA1000</t>
  </si>
  <si>
    <t>F530.16XA2000</t>
  </si>
  <si>
    <t>DECK &amp; COCKPIT</t>
  </si>
  <si>
    <t>F530.16XB1040</t>
  </si>
  <si>
    <t>F530.16XB3001</t>
  </si>
  <si>
    <t>F530.16XB3211</t>
  </si>
  <si>
    <t>F530.16XB3212</t>
  </si>
  <si>
    <t>PROPULSION</t>
  </si>
  <si>
    <t>ANTRIEB</t>
  </si>
  <si>
    <t>ELECTRICAL EQUIPMENT</t>
  </si>
  <si>
    <t>EQUIPMENT</t>
  </si>
  <si>
    <t>AUSRÜSTUNG</t>
  </si>
  <si>
    <t>F530.16XD5001</t>
  </si>
  <si>
    <t>2 burner gas stove</t>
  </si>
  <si>
    <t>Gas Oven</t>
  </si>
  <si>
    <t>2nd fridge with opening from cockpit</t>
  </si>
  <si>
    <t>ENTERTAINMENT</t>
  </si>
  <si>
    <t>F530.16XE5111</t>
  </si>
  <si>
    <t>NAVIGATION &amp; INSTRUMENTS</t>
  </si>
  <si>
    <t>NAVIGATIONSINSTRUMENTE</t>
  </si>
  <si>
    <t>F530.16XN2001</t>
  </si>
  <si>
    <t>LAYOUT &amp; INTERIOR</t>
  </si>
  <si>
    <t>F530.16XL1001</t>
  </si>
  <si>
    <t>F530.16XL8000</t>
  </si>
  <si>
    <t>UPHOLSTERY &amp; WOOD</t>
  </si>
  <si>
    <t>POLSTER &amp; HOLZ</t>
  </si>
  <si>
    <t>F530.16XU1000</t>
  </si>
  <si>
    <t>F530.16XU1010</t>
  </si>
  <si>
    <t>F530.16XU1100</t>
  </si>
  <si>
    <t>Standard Mattrasses in all cabins</t>
  </si>
  <si>
    <t>F530.16XU5000</t>
  </si>
  <si>
    <t>F530.16XU6010</t>
  </si>
  <si>
    <t>SHIPPING AND TRANSPORT</t>
  </si>
  <si>
    <t>TRANSPORT &amp; VERSICHERUNG</t>
  </si>
  <si>
    <t>F530.16XW3000</t>
  </si>
  <si>
    <t>F530.16XB4000</t>
  </si>
  <si>
    <t>F530.16XB4010</t>
  </si>
  <si>
    <t>F530.16XB4120</t>
  </si>
  <si>
    <t>F530.16XC6001</t>
  </si>
  <si>
    <t>Tilt steering wheel (adjustable)</t>
  </si>
  <si>
    <t>F530.16XV1000</t>
  </si>
  <si>
    <t>F530.16XV1010</t>
  </si>
  <si>
    <t>F530.16XV5001</t>
  </si>
  <si>
    <t>4 x Mooring lines</t>
  </si>
  <si>
    <t>F530.16XW7000</t>
  </si>
  <si>
    <t>Entertainment Package Saloon &amp; Cockpit</t>
  </si>
  <si>
    <t>F530.16XE2000</t>
  </si>
  <si>
    <t>F530.16XE2101</t>
  </si>
  <si>
    <t>F530.16XE2107</t>
  </si>
  <si>
    <t>F530.16XE2111</t>
  </si>
  <si>
    <t>LIST PRICE:</t>
  </si>
  <si>
    <t>LISTENPREIS:</t>
  </si>
  <si>
    <t>TOTAL DISCOUNT:</t>
  </si>
  <si>
    <t>GESAMTRABATT:</t>
  </si>
  <si>
    <t>TOTAL PRICE:</t>
  </si>
  <si>
    <t>GESAMTPREIS:</t>
  </si>
  <si>
    <t>Additional components:</t>
  </si>
  <si>
    <t>Individuelle Extras:</t>
  </si>
  <si>
    <t>Notes:</t>
  </si>
  <si>
    <t>Bemerkungen:</t>
  </si>
  <si>
    <t>(Place)</t>
  </si>
  <si>
    <t>(Signature)</t>
  </si>
  <si>
    <t>LOCALLY FITTED OPTIONS</t>
  </si>
  <si>
    <t>GRP Hull Gelcoat, colour: Star white</t>
  </si>
  <si>
    <t>Hull fender strip in black plastic</t>
  </si>
  <si>
    <t>Salon Roof, fixed (dummy position)</t>
  </si>
  <si>
    <t>Electric sunroof for saloon with blinds</t>
  </si>
  <si>
    <t>Opening door to starboard sidewalk</t>
  </si>
  <si>
    <t>Two additional mooring cleats at mid ship</t>
  </si>
  <si>
    <t>1 x Volvo Penta D6-400 (400hp), Duoprop stern drive</t>
  </si>
  <si>
    <t>Battery set, Capacity: 2 x 160Ah</t>
  </si>
  <si>
    <t>Battery set, Capacity upgraded to: 3 x 160Ah</t>
  </si>
  <si>
    <t>TV Antenna Digital DVBT</t>
  </si>
  <si>
    <t>Stainless steel Arch with Remote Control Spotlight</t>
  </si>
  <si>
    <t>Berth extension in Aft cabin</t>
  </si>
  <si>
    <t>Counter tops in galley in "Royal Quartz" (frames in corian top in HPL)</t>
  </si>
  <si>
    <t>Upholstery scheme: Baltimore (according to colour cards)</t>
  </si>
  <si>
    <t>Exterior seating material and helm seat, colour: Sardinia Gull Wing</t>
  </si>
  <si>
    <t>Furniture - Wellington wood (satin)</t>
  </si>
  <si>
    <t xml:space="preserve">Saloon and galley flooring in Australian Acacia </t>
  </si>
  <si>
    <t>Heads flooring standard wood</t>
  </si>
  <si>
    <t>Windlass electric</t>
  </si>
  <si>
    <t>Trim tabs</t>
  </si>
  <si>
    <t>Bowthruster, 4hp</t>
  </si>
  <si>
    <t>4 x Fenders</t>
  </si>
  <si>
    <t>MS-AV750 Fusion, FM Radio/CD/DVD saloon</t>
  </si>
  <si>
    <t>2x high end 2 way speakers in saloon</t>
  </si>
  <si>
    <t>2x high end 2 way speakers in cockpit</t>
  </si>
  <si>
    <t>Fusion subwoofer with integrated amplifier</t>
  </si>
  <si>
    <t>Fusion MS-NRX300 wired remote control (helm station)</t>
  </si>
  <si>
    <t>FUSION MS-UNIDOCK Dockingstation- iPod/iPhone, USB, Android</t>
  </si>
  <si>
    <t>Wifi router - enables your Android or Apple smartphone/tablet to control your onboard FUSION entertainment system</t>
  </si>
  <si>
    <t>Waterline, Standard Black</t>
  </si>
  <si>
    <t>VHF Radio</t>
  </si>
  <si>
    <t>32 inch TV</t>
  </si>
  <si>
    <t>Electric Toilet</t>
  </si>
  <si>
    <t>Enlarged dashboard</t>
  </si>
  <si>
    <t>YES</t>
  </si>
  <si>
    <t>Delta anchor with 50m of chain, 30m of rope</t>
  </si>
  <si>
    <t>Simrad NSS9 with navigation card</t>
  </si>
  <si>
    <t>Airmar B744V transducer</t>
  </si>
  <si>
    <t xml:space="preserve">Inverter/charger </t>
  </si>
  <si>
    <t>C330</t>
  </si>
  <si>
    <t>Flexiteak decking in cockpit and swim platform</t>
  </si>
  <si>
    <t>Inventory</t>
  </si>
  <si>
    <t>Cockpit canopies</t>
  </si>
  <si>
    <t>Custom stainless rail on swim platform with fishing rod holders</t>
  </si>
  <si>
    <t>Tender davit clips on transom</t>
  </si>
  <si>
    <t>Anchor windlass chain counter at helm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</si>
</sst>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C09]* #,##0_-;\-[$$-C09]* #,##0_-;_-[$$-C09]* &quot;-&quot;??_-;_-@_-"/>
  </numFmts>
  <fonts count="28" x14ac:knownFonts="1">
    <font>
      <sz val="11"/>
      <color theme="1"/>
      <name val="Calibri"/>
      <family val="2"/>
      <scheme val="minor"/>
    </font>
    <font>
      <sz val="8"/>
      <color rgb="FF022C58"/>
      <name val="Arial"/>
      <family val="2"/>
    </font>
    <font>
      <b/>
      <sz val="8"/>
      <color rgb="FF022C58"/>
      <name val="Arial"/>
      <family val="2"/>
    </font>
    <font>
      <b/>
      <sz val="8"/>
      <color theme="0"/>
      <name val="Arial"/>
      <family val="2"/>
    </font>
    <font>
      <sz val="8"/>
      <color rgb="FF003300"/>
      <name val="Arial"/>
      <family val="2"/>
    </font>
    <font>
      <b/>
      <sz val="8"/>
      <color rgb="FF003300"/>
      <name val="Arial"/>
      <family val="2"/>
    </font>
    <font>
      <sz val="11"/>
      <color indexed="8"/>
      <name val="Calibri"/>
      <family val="2"/>
    </font>
    <font>
      <b/>
      <sz val="8"/>
      <color rgb="FF005C84"/>
      <name val="Arial"/>
      <family val="2"/>
    </font>
    <font>
      <sz val="8"/>
      <color theme="0"/>
      <name val="Arial"/>
      <family val="2"/>
    </font>
    <font>
      <sz val="8"/>
      <color rgb="FF005C84"/>
      <name val="Arial"/>
      <family val="2"/>
    </font>
    <font>
      <b/>
      <sz val="8"/>
      <color theme="3"/>
      <name val="Arial"/>
      <family val="2"/>
    </font>
    <font>
      <b/>
      <sz val="8"/>
      <color indexed="63"/>
      <name val="Arial"/>
      <family val="2"/>
    </font>
    <font>
      <b/>
      <sz val="8"/>
      <color rgb="FF23373C"/>
      <name val="Arial"/>
      <family val="2"/>
    </font>
    <font>
      <b/>
      <sz val="8"/>
      <color rgb="FFC00000"/>
      <name val="Arial"/>
      <family val="2"/>
    </font>
    <font>
      <b/>
      <sz val="10"/>
      <color rgb="FF23373C"/>
      <name val="Arial"/>
      <family val="2"/>
    </font>
    <font>
      <sz val="8"/>
      <color rgb="FF23373C"/>
      <name val="Arial"/>
      <family val="2"/>
    </font>
    <font>
      <b/>
      <sz val="8"/>
      <color theme="1" tint="0.249977111117893"/>
      <name val="Arial"/>
      <family val="2"/>
    </font>
    <font>
      <b/>
      <sz val="8"/>
      <color rgb="FFA0C814"/>
      <name val="Arial"/>
      <family val="2"/>
    </font>
    <font>
      <b/>
      <sz val="8"/>
      <color indexed="8"/>
      <name val="Arial"/>
      <family val="2"/>
    </font>
    <font>
      <sz val="7"/>
      <name val="Verdana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0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Verdana"/>
      <family val="2"/>
    </font>
    <font>
      <sz val="8"/>
      <name val="Calibri"/>
      <family val="2"/>
      <scheme val="minor"/>
    </font>
    <font>
      <b/>
      <sz val="20"/>
      <color rgb="FF23373C"/>
      <name val="Arial"/>
      <family val="2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23373C"/>
        <bgColor indexed="64"/>
      </patternFill>
    </fill>
    <fill>
      <patternFill patternType="solid">
        <fgColor rgb="FFF3FBFF"/>
        <bgColor indexed="64"/>
      </patternFill>
    </fill>
    <fill>
      <patternFill patternType="solid">
        <fgColor rgb="FF24373D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rgb="FFFFF2A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22C58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rgb="FFFFF2A9"/>
      </left>
      <right style="thin">
        <color rgb="FFFFF2A9"/>
      </right>
      <top style="thin">
        <color rgb="FFFFF2A9"/>
      </top>
      <bottom/>
      <diagonal/>
    </border>
    <border>
      <left/>
      <right/>
      <top style="thin">
        <color rgb="FFFFF2A9"/>
      </top>
      <bottom style="thin">
        <color rgb="FFFFF2A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FFF2A9"/>
      </left>
      <right/>
      <top style="thin">
        <color rgb="FFFFF2A9"/>
      </top>
      <bottom style="thin">
        <color rgb="FFFFF2A9"/>
      </bottom>
      <diagonal/>
    </border>
    <border>
      <left style="thin">
        <color rgb="FFFFF2A9"/>
      </left>
      <right style="thin">
        <color rgb="FFFFF2A9"/>
      </right>
      <top/>
      <bottom/>
      <diagonal/>
    </border>
    <border>
      <left style="thin">
        <color rgb="FFFFF2A9"/>
      </left>
      <right style="thin">
        <color rgb="FFFFF2A9"/>
      </right>
      <top/>
      <bottom style="thin">
        <color rgb="FFFFF2A9"/>
      </bottom>
      <diagonal/>
    </border>
    <border>
      <left style="thin">
        <color rgb="FFFFF2A9"/>
      </left>
      <right/>
      <top/>
      <bottom style="thin">
        <color rgb="FFFFF2A9"/>
      </bottom>
      <diagonal/>
    </border>
    <border>
      <left/>
      <right/>
      <top/>
      <bottom style="thin">
        <color rgb="FFFFF2A9"/>
      </bottom>
      <diagonal/>
    </border>
    <border>
      <left style="thin">
        <color rgb="FFDAE7EA"/>
      </left>
      <right style="thin">
        <color rgb="FFDAE7EA"/>
      </right>
      <top style="thin">
        <color rgb="FFDAE7EA"/>
      </top>
      <bottom style="thin">
        <color rgb="FFDAE7EA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FFF2A9"/>
      </left>
      <right/>
      <top style="thin">
        <color rgb="FFFFF2A9"/>
      </top>
      <bottom/>
      <diagonal/>
    </border>
    <border>
      <left/>
      <right/>
      <top style="thin">
        <color rgb="FFFFF2A9"/>
      </top>
      <bottom/>
      <diagonal/>
    </border>
    <border>
      <left style="thin">
        <color rgb="FFFFF2A9"/>
      </left>
      <right style="thin">
        <color rgb="FFFFF2A9"/>
      </right>
      <top style="thin">
        <color rgb="FFFFF2A9"/>
      </top>
      <bottom style="thin">
        <color rgb="FFFFF2A9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DAE7EA"/>
      </left>
      <right style="thin">
        <color rgb="FFDAE7EA"/>
      </right>
      <top style="thin">
        <color rgb="FFDAE7EA"/>
      </top>
      <bottom/>
      <diagonal/>
    </border>
    <border>
      <left style="thin">
        <color rgb="FFDAE7EA"/>
      </left>
      <right/>
      <top style="thin">
        <color rgb="FFDAE7EA"/>
      </top>
      <bottom/>
      <diagonal/>
    </border>
    <border>
      <left/>
      <right style="thin">
        <color rgb="FFDAE7EA"/>
      </right>
      <top style="thin">
        <color rgb="FFDAE7EA"/>
      </top>
      <bottom/>
      <diagonal/>
    </border>
    <border>
      <left style="thin">
        <color rgb="FFDAE7EA"/>
      </left>
      <right style="thin">
        <color rgb="FFDAE7EA"/>
      </right>
      <top/>
      <bottom style="thin">
        <color rgb="FFDAE7EA"/>
      </bottom>
      <diagonal/>
    </border>
    <border>
      <left style="thin">
        <color rgb="FFDAE7EA"/>
      </left>
      <right/>
      <top/>
      <bottom style="thin">
        <color rgb="FFDAE7EA"/>
      </bottom>
      <diagonal/>
    </border>
    <border>
      <left/>
      <right style="thin">
        <color rgb="FFDAE7EA"/>
      </right>
      <top/>
      <bottom style="thin">
        <color rgb="FFDAE7EA"/>
      </bottom>
      <diagonal/>
    </border>
    <border>
      <left style="thin">
        <color rgb="FFDAE7EA"/>
      </left>
      <right/>
      <top style="thin">
        <color rgb="FFDAE7EA"/>
      </top>
      <bottom style="thin">
        <color rgb="FFDAE7EA"/>
      </bottom>
      <diagonal/>
    </border>
    <border>
      <left/>
      <right style="thin">
        <color rgb="FFDAE7EA"/>
      </right>
      <top style="thin">
        <color rgb="FFDAE7EA"/>
      </top>
      <bottom style="thin">
        <color rgb="FFDAE7EA"/>
      </bottom>
      <diagonal/>
    </border>
    <border>
      <left style="thin">
        <color theme="8" tint="0.79998168889431442"/>
      </left>
      <right style="thin">
        <color theme="8" tint="0.79998168889431442"/>
      </right>
      <top/>
      <bottom style="thin">
        <color theme="8" tint="0.79998168889431442"/>
      </bottom>
      <diagonal/>
    </border>
    <border>
      <left style="thin">
        <color theme="8" tint="0.79998168889431442"/>
      </left>
      <right/>
      <top/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/>
      <top style="thin">
        <color theme="8" tint="0.79998168889431442"/>
      </top>
      <bottom style="thin">
        <color theme="8" tint="0.79998168889431442"/>
      </bottom>
      <diagonal/>
    </border>
    <border>
      <left/>
      <right style="thin">
        <color rgb="FFFFF2A9"/>
      </right>
      <top style="thin">
        <color rgb="FFFFF2A9"/>
      </top>
      <bottom style="thin">
        <color rgb="FFFFF2A9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medium">
        <color theme="0" tint="-0.34998626667073579"/>
      </top>
      <bottom/>
      <diagonal/>
    </border>
  </borders>
  <cellStyleXfs count="2">
    <xf numFmtId="0" fontId="0" fillId="0" borderId="0"/>
    <xf numFmtId="0" fontId="6" fillId="0" borderId="0" applyNumberFormat="0" applyFill="0" applyBorder="0" applyProtection="0"/>
  </cellStyleXfs>
  <cellXfs count="319">
    <xf numFmtId="0" fontId="0" fillId="0" borderId="0" xfId="0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Protection="1">
      <protection hidden="1"/>
    </xf>
    <xf numFmtId="4" fontId="1" fillId="0" borderId="0" xfId="0" applyNumberFormat="1" applyFont="1"/>
    <xf numFmtId="0" fontId="3" fillId="0" borderId="0" xfId="0" applyFont="1" applyFill="1" applyBorder="1" applyAlignment="1" applyProtection="1">
      <alignment horizontal="left" vertical="top" wrapText="1"/>
      <protection hidden="1"/>
    </xf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3" xfId="1" applyFont="1" applyFill="1" applyBorder="1" applyAlignment="1" applyProtection="1">
      <alignment horizontal="left" vertical="top" wrapText="1"/>
      <protection hidden="1"/>
    </xf>
    <xf numFmtId="0" fontId="8" fillId="0" borderId="0" xfId="0" applyFont="1" applyFill="1" applyBorder="1" applyAlignment="1" applyProtection="1">
      <alignment vertical="top" wrapText="1"/>
      <protection hidden="1"/>
    </xf>
    <xf numFmtId="0" fontId="9" fillId="0" borderId="0" xfId="0" applyFont="1" applyFill="1" applyBorder="1" applyAlignment="1" applyProtection="1">
      <alignment vertical="top"/>
      <protection hidden="1"/>
    </xf>
    <xf numFmtId="0" fontId="7" fillId="0" borderId="0" xfId="0" applyFont="1" applyFill="1" applyBorder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4" fontId="9" fillId="0" borderId="0" xfId="0" applyNumberFormat="1" applyFont="1" applyAlignment="1" applyProtection="1">
      <alignment vertical="center"/>
      <protection hidden="1"/>
    </xf>
    <xf numFmtId="10" fontId="9" fillId="0" borderId="0" xfId="0" applyNumberFormat="1" applyFont="1" applyAlignment="1" applyProtection="1">
      <alignment vertical="center"/>
      <protection hidden="1"/>
    </xf>
    <xf numFmtId="4" fontId="9" fillId="0" borderId="0" xfId="0" applyNumberFormat="1" applyFont="1" applyAlignment="1" applyProtection="1">
      <alignment horizontal="center" vertical="center"/>
      <protection hidden="1"/>
    </xf>
    <xf numFmtId="4" fontId="7" fillId="3" borderId="0" xfId="0" applyNumberFormat="1" applyFont="1" applyFill="1" applyBorder="1" applyAlignment="1" applyProtection="1">
      <alignment vertical="top"/>
      <protection hidden="1"/>
    </xf>
    <xf numFmtId="10" fontId="7" fillId="3" borderId="0" xfId="0" applyNumberFormat="1" applyFont="1" applyFill="1" applyBorder="1" applyAlignment="1" applyProtection="1">
      <alignment horizontal="left" vertical="top"/>
      <protection hidden="1"/>
    </xf>
    <xf numFmtId="0" fontId="3" fillId="0" borderId="0" xfId="0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9" fillId="0" borderId="0" xfId="0" applyNumberFormat="1" applyFont="1" applyBorder="1" applyAlignment="1">
      <alignment vertical="top"/>
    </xf>
    <xf numFmtId="1" fontId="7" fillId="0" borderId="0" xfId="0" applyNumberFormat="1" applyFont="1" applyBorder="1" applyAlignment="1">
      <alignment horizontal="center" vertical="top"/>
    </xf>
    <xf numFmtId="10" fontId="9" fillId="0" borderId="0" xfId="0" applyNumberFormat="1" applyFont="1" applyBorder="1" applyAlignment="1">
      <alignment horizontal="right" vertical="top"/>
    </xf>
    <xf numFmtId="0" fontId="9" fillId="0" borderId="0" xfId="0" applyFont="1" applyBorder="1"/>
    <xf numFmtId="0" fontId="1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4" fontId="1" fillId="0" borderId="0" xfId="0" applyNumberFormat="1" applyFont="1" applyAlignment="1" applyProtection="1">
      <alignment vertical="center"/>
      <protection hidden="1"/>
    </xf>
    <xf numFmtId="10" fontId="1" fillId="0" borderId="0" xfId="0" applyNumberFormat="1" applyFont="1" applyAlignment="1" applyProtection="1">
      <alignment vertical="center"/>
      <protection hidden="1"/>
    </xf>
    <xf numFmtId="4" fontId="1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/>
    </xf>
    <xf numFmtId="0" fontId="3" fillId="4" borderId="2" xfId="0" applyFont="1" applyFill="1" applyBorder="1" applyAlignment="1" applyProtection="1">
      <alignment horizontal="left" vertical="top" wrapText="1"/>
      <protection hidden="1"/>
    </xf>
    <xf numFmtId="0" fontId="3" fillId="4" borderId="2" xfId="0" applyFont="1" applyFill="1" applyBorder="1" applyAlignment="1" applyProtection="1">
      <alignment horizontal="center" vertical="top"/>
      <protection hidden="1"/>
    </xf>
    <xf numFmtId="3" fontId="3" fillId="4" borderId="2" xfId="0" applyNumberFormat="1" applyFont="1" applyFill="1" applyBorder="1" applyAlignment="1" applyProtection="1">
      <alignment horizontal="center" vertical="center" textRotation="90"/>
      <protection hidden="1"/>
    </xf>
    <xf numFmtId="0" fontId="3" fillId="4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" fillId="4" borderId="6" xfId="0" applyFont="1" applyFill="1" applyBorder="1" applyAlignment="1" applyProtection="1">
      <alignment horizontal="center" vertical="top"/>
      <protection hidden="1"/>
    </xf>
    <xf numFmtId="3" fontId="3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 applyProtection="1">
      <alignment horizontal="left" vertical="top" wrapText="1"/>
      <protection hidden="1"/>
    </xf>
    <xf numFmtId="0" fontId="3" fillId="4" borderId="7" xfId="0" applyFont="1" applyFill="1" applyBorder="1" applyAlignment="1" applyProtection="1">
      <alignment horizontal="center" vertical="top"/>
      <protection hidden="1"/>
    </xf>
    <xf numFmtId="4" fontId="3" fillId="4" borderId="7" xfId="0" applyNumberFormat="1" applyFont="1" applyFill="1" applyBorder="1" applyAlignment="1" applyProtection="1">
      <alignment horizontal="center" vertical="center"/>
      <protection hidden="1"/>
    </xf>
    <xf numFmtId="3" fontId="3" fillId="4" borderId="7" xfId="0" applyNumberFormat="1" applyFont="1" applyFill="1" applyBorder="1" applyAlignment="1" applyProtection="1">
      <alignment horizontal="center" vertical="center"/>
      <protection hidden="1"/>
    </xf>
    <xf numFmtId="4" fontId="3" fillId="4" borderId="7" xfId="0" applyNumberFormat="1" applyFont="1" applyFill="1" applyBorder="1" applyAlignment="1" applyProtection="1">
      <alignment horizontal="center"/>
      <protection hidden="1"/>
    </xf>
    <xf numFmtId="0" fontId="3" fillId="4" borderId="7" xfId="0" applyFont="1" applyFill="1" applyBorder="1" applyAlignment="1">
      <alignment horizontal="center"/>
    </xf>
    <xf numFmtId="0" fontId="3" fillId="2" borderId="9" xfId="1" applyFont="1" applyFill="1" applyBorder="1" applyAlignment="1" applyProtection="1">
      <alignment horizontal="left" vertical="top" wrapText="1"/>
      <protection hidden="1"/>
    </xf>
    <xf numFmtId="4" fontId="8" fillId="2" borderId="0" xfId="0" applyNumberFormat="1" applyFont="1" applyFill="1" applyBorder="1" applyAlignment="1" applyProtection="1">
      <alignment vertical="top"/>
      <protection hidden="1"/>
    </xf>
    <xf numFmtId="0" fontId="3" fillId="2" borderId="0" xfId="0" applyFont="1" applyFill="1" applyBorder="1" applyAlignment="1" applyProtection="1">
      <alignment horizontal="center" vertical="top"/>
      <protection hidden="1"/>
    </xf>
    <xf numFmtId="10" fontId="8" fillId="2" borderId="0" xfId="0" applyNumberFormat="1" applyFont="1" applyFill="1" applyBorder="1" applyAlignment="1" applyProtection="1">
      <alignment vertical="top"/>
      <protection hidden="1"/>
    </xf>
    <xf numFmtId="0" fontId="12" fillId="0" borderId="0" xfId="1" applyFont="1" applyFill="1" applyBorder="1" applyAlignment="1" applyProtection="1">
      <alignment vertical="top"/>
      <protection hidden="1"/>
    </xf>
    <xf numFmtId="0" fontId="12" fillId="0" borderId="0" xfId="0" applyFont="1" applyFill="1" applyBorder="1" applyAlignment="1" applyProtection="1">
      <alignment horizontal="center" vertical="top"/>
      <protection hidden="1"/>
    </xf>
    <xf numFmtId="0" fontId="15" fillId="5" borderId="2" xfId="0" applyFont="1" applyFill="1" applyBorder="1"/>
    <xf numFmtId="4" fontId="16" fillId="0" borderId="11" xfId="1" applyNumberFormat="1" applyFont="1" applyFill="1" applyBorder="1" applyAlignment="1" applyProtection="1">
      <alignment vertical="top"/>
      <protection hidden="1"/>
    </xf>
    <xf numFmtId="0" fontId="3" fillId="2" borderId="13" xfId="1" applyFont="1" applyFill="1" applyBorder="1" applyAlignment="1" applyProtection="1">
      <alignment horizontal="left" vertical="top" wrapText="1"/>
      <protection hidden="1"/>
    </xf>
    <xf numFmtId="0" fontId="3" fillId="2" borderId="13" xfId="0" applyFont="1" applyFill="1" applyBorder="1" applyAlignment="1" applyProtection="1">
      <alignment vertical="top"/>
      <protection hidden="1"/>
    </xf>
    <xf numFmtId="3" fontId="8" fillId="2" borderId="13" xfId="0" applyNumberFormat="1" applyFont="1" applyFill="1" applyBorder="1" applyAlignment="1" applyProtection="1">
      <alignment vertical="top"/>
      <protection hidden="1"/>
    </xf>
    <xf numFmtId="4" fontId="8" fillId="2" borderId="13" xfId="0" applyNumberFormat="1" applyFont="1" applyFill="1" applyBorder="1" applyAlignment="1" applyProtection="1">
      <alignment vertical="top"/>
      <protection hidden="1"/>
    </xf>
    <xf numFmtId="4" fontId="3" fillId="2" borderId="13" xfId="1" applyNumberFormat="1" applyFont="1" applyFill="1" applyBorder="1" applyAlignment="1" applyProtection="1">
      <alignment vertical="top"/>
      <protection hidden="1"/>
    </xf>
    <xf numFmtId="0" fontId="1" fillId="0" borderId="0" xfId="0" applyFont="1" applyAlignment="1"/>
    <xf numFmtId="0" fontId="12" fillId="5" borderId="14" xfId="0" applyFont="1" applyFill="1" applyBorder="1" applyAlignment="1" applyProtection="1">
      <alignment vertical="top" wrapText="1"/>
      <protection hidden="1"/>
    </xf>
    <xf numFmtId="0" fontId="1" fillId="0" borderId="0" xfId="0" applyFont="1" applyFill="1" applyBorder="1" applyAlignment="1" applyProtection="1">
      <alignment vertical="top"/>
      <protection hidden="1"/>
    </xf>
    <xf numFmtId="0" fontId="3" fillId="2" borderId="5" xfId="0" applyFont="1" applyFill="1" applyBorder="1" applyAlignment="1" applyProtection="1">
      <protection hidden="1"/>
    </xf>
    <xf numFmtId="0" fontId="2" fillId="5" borderId="14" xfId="0" applyFont="1" applyFill="1" applyBorder="1" applyAlignment="1" applyProtection="1">
      <alignment horizontal="left" vertical="top" wrapText="1"/>
      <protection hidden="1"/>
    </xf>
    <xf numFmtId="0" fontId="12" fillId="5" borderId="14" xfId="0" applyFont="1" applyFill="1" applyBorder="1" applyAlignment="1">
      <alignment vertical="top" wrapText="1"/>
    </xf>
    <xf numFmtId="0" fontId="2" fillId="0" borderId="0" xfId="0" applyFont="1" applyFill="1" applyBorder="1" applyAlignment="1" applyProtection="1">
      <alignment vertical="top"/>
      <protection hidden="1"/>
    </xf>
    <xf numFmtId="9" fontId="2" fillId="5" borderId="14" xfId="0" applyNumberFormat="1" applyFont="1" applyFill="1" applyBorder="1" applyAlignment="1" applyProtection="1">
      <alignment horizontal="left" vertical="top" wrapText="1"/>
      <protection hidden="1"/>
    </xf>
    <xf numFmtId="4" fontId="3" fillId="2" borderId="5" xfId="0" applyNumberFormat="1" applyFont="1" applyFill="1" applyBorder="1"/>
    <xf numFmtId="10" fontId="2" fillId="5" borderId="14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vertical="top"/>
      <protection hidden="1"/>
    </xf>
    <xf numFmtId="4" fontId="3" fillId="2" borderId="14" xfId="0" applyNumberFormat="1" applyFont="1" applyFill="1" applyBorder="1" applyProtection="1">
      <protection hidden="1"/>
    </xf>
    <xf numFmtId="10" fontId="3" fillId="2" borderId="7" xfId="0" applyNumberFormat="1" applyFont="1" applyFill="1" applyBorder="1" applyAlignment="1" applyProtection="1">
      <alignment horizontal="left"/>
      <protection hidden="1"/>
    </xf>
    <xf numFmtId="0" fontId="3" fillId="2" borderId="2" xfId="0" applyFont="1" applyFill="1" applyBorder="1" applyAlignment="1" applyProtection="1">
      <alignment horizontal="left" vertical="top" wrapText="1"/>
      <protection hidden="1"/>
    </xf>
    <xf numFmtId="0" fontId="17" fillId="2" borderId="2" xfId="0" applyFont="1" applyFill="1" applyBorder="1" applyAlignment="1" applyProtection="1">
      <alignment horizontal="center" vertical="top"/>
      <protection hidden="1"/>
    </xf>
    <xf numFmtId="4" fontId="3" fillId="2" borderId="2" xfId="0" applyNumberFormat="1" applyFont="1" applyFill="1" applyBorder="1" applyAlignment="1" applyProtection="1">
      <alignment horizontal="center" vertical="center" textRotation="90"/>
      <protection hidden="1"/>
    </xf>
    <xf numFmtId="0" fontId="3" fillId="2" borderId="2" xfId="0" applyFont="1" applyFill="1" applyBorder="1"/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17" fillId="2" borderId="6" xfId="0" applyFont="1" applyFill="1" applyBorder="1" applyAlignment="1" applyProtection="1">
      <alignment horizontal="center" vertical="top"/>
      <protection hidden="1"/>
    </xf>
    <xf numFmtId="4" fontId="3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horizontal="left" vertical="top" wrapText="1"/>
      <protection hidden="1"/>
    </xf>
    <xf numFmtId="0" fontId="17" fillId="2" borderId="7" xfId="0" applyFont="1" applyFill="1" applyBorder="1" applyAlignment="1" applyProtection="1">
      <alignment horizontal="center" vertical="top"/>
      <protection hidden="1"/>
    </xf>
    <xf numFmtId="4" fontId="3" fillId="2" borderId="7" xfId="0" applyNumberFormat="1" applyFont="1" applyFill="1" applyBorder="1" applyAlignment="1" applyProtection="1">
      <alignment horizontal="center" vertical="center"/>
      <protection hidden="1"/>
    </xf>
    <xf numFmtId="4" fontId="3" fillId="2" borderId="7" xfId="0" applyNumberFormat="1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>
      <alignment horizontal="center"/>
    </xf>
    <xf numFmtId="0" fontId="2" fillId="6" borderId="16" xfId="0" applyFont="1" applyFill="1" applyBorder="1" applyAlignment="1" applyProtection="1">
      <alignment horizontal="left" vertical="top" wrapText="1"/>
      <protection hidden="1"/>
    </xf>
    <xf numFmtId="0" fontId="2" fillId="6" borderId="16" xfId="0" applyFont="1" applyFill="1" applyBorder="1" applyAlignment="1" applyProtection="1">
      <alignment horizontal="center" vertical="top"/>
      <protection hidden="1"/>
    </xf>
    <xf numFmtId="0" fontId="2" fillId="6" borderId="15" xfId="0" applyFont="1" applyFill="1" applyBorder="1" applyAlignment="1" applyProtection="1">
      <alignment horizontal="center" vertical="top"/>
      <protection hidden="1"/>
    </xf>
    <xf numFmtId="0" fontId="2" fillId="6" borderId="0" xfId="0" applyFont="1" applyFill="1" applyBorder="1" applyAlignment="1" applyProtection="1">
      <alignment horizontal="center" vertical="top"/>
      <protection hidden="1"/>
    </xf>
    <xf numFmtId="0" fontId="2" fillId="6" borderId="15" xfId="0" applyFont="1" applyFill="1" applyBorder="1" applyAlignment="1" applyProtection="1">
      <alignment horizontal="center" vertical="center" textRotation="90"/>
      <protection hidden="1"/>
    </xf>
    <xf numFmtId="4" fontId="2" fillId="6" borderId="15" xfId="0" applyNumberFormat="1" applyFont="1" applyFill="1" applyBorder="1" applyAlignment="1" applyProtection="1">
      <alignment horizontal="center" vertical="center"/>
      <protection hidden="1"/>
    </xf>
    <xf numFmtId="10" fontId="1" fillId="6" borderId="15" xfId="0" applyNumberFormat="1" applyFont="1" applyFill="1" applyBorder="1" applyAlignment="1" applyProtection="1">
      <alignment vertical="center" textRotation="90"/>
      <protection hidden="1"/>
    </xf>
    <xf numFmtId="4" fontId="2" fillId="6" borderId="15" xfId="0" applyNumberFormat="1" applyFont="1" applyFill="1" applyBorder="1" applyAlignment="1" applyProtection="1">
      <alignment horizontal="center" vertical="center" textRotation="90"/>
      <protection hidden="1"/>
    </xf>
    <xf numFmtId="4" fontId="2" fillId="6" borderId="15" xfId="0" applyNumberFormat="1" applyFont="1" applyFill="1" applyBorder="1" applyAlignment="1" applyProtection="1">
      <alignment horizontal="center"/>
      <protection hidden="1"/>
    </xf>
    <xf numFmtId="4" fontId="2" fillId="6" borderId="16" xfId="0" applyNumberFormat="1" applyFont="1" applyFill="1" applyBorder="1" applyAlignment="1" applyProtection="1">
      <alignment horizontal="center"/>
      <protection hidden="1"/>
    </xf>
    <xf numFmtId="0" fontId="12" fillId="0" borderId="17" xfId="1" applyFont="1" applyFill="1" applyBorder="1" applyAlignment="1" applyProtection="1">
      <alignment horizontal="left" vertical="top" wrapText="1"/>
      <protection hidden="1"/>
    </xf>
    <xf numFmtId="0" fontId="12" fillId="0" borderId="17" xfId="1" applyFont="1" applyFill="1" applyBorder="1" applyAlignment="1" applyProtection="1">
      <alignment vertical="top"/>
      <protection hidden="1"/>
    </xf>
    <xf numFmtId="4" fontId="12" fillId="0" borderId="17" xfId="0" applyNumberFormat="1" applyFont="1" applyFill="1" applyBorder="1" applyAlignment="1" applyProtection="1">
      <alignment vertical="top"/>
      <protection hidden="1"/>
    </xf>
    <xf numFmtId="0" fontId="12" fillId="0" borderId="18" xfId="0" applyFont="1" applyFill="1" applyBorder="1" applyAlignment="1" applyProtection="1">
      <alignment horizontal="center" vertical="top"/>
      <protection hidden="1"/>
    </xf>
    <xf numFmtId="10" fontId="15" fillId="5" borderId="14" xfId="0" applyNumberFormat="1" applyFont="1" applyFill="1" applyBorder="1" applyAlignment="1" applyProtection="1">
      <alignment vertical="top"/>
      <protection hidden="1"/>
    </xf>
    <xf numFmtId="4" fontId="12" fillId="0" borderId="19" xfId="0" applyNumberFormat="1" applyFont="1" applyFill="1" applyBorder="1" applyAlignment="1" applyProtection="1">
      <alignment vertical="top"/>
      <protection hidden="1"/>
    </xf>
    <xf numFmtId="4" fontId="12" fillId="0" borderId="18" xfId="0" applyNumberFormat="1" applyFont="1" applyFill="1" applyBorder="1" applyAlignment="1" applyProtection="1">
      <alignment vertical="top"/>
      <protection hidden="1"/>
    </xf>
    <xf numFmtId="0" fontId="1" fillId="5" borderId="14" xfId="0" applyFont="1" applyFill="1" applyBorder="1" applyAlignment="1"/>
    <xf numFmtId="0" fontId="2" fillId="0" borderId="0" xfId="0" applyFont="1" applyAlignment="1">
      <alignment vertical="center"/>
    </xf>
    <xf numFmtId="0" fontId="3" fillId="2" borderId="3" xfId="0" applyFont="1" applyFill="1" applyBorder="1" applyAlignment="1" applyProtection="1">
      <alignment vertical="top"/>
      <protection hidden="1"/>
    </xf>
    <xf numFmtId="0" fontId="3" fillId="2" borderId="3" xfId="1" applyFont="1" applyFill="1" applyBorder="1" applyAlignment="1" applyProtection="1">
      <alignment vertical="top"/>
      <protection hidden="1"/>
    </xf>
    <xf numFmtId="4" fontId="3" fillId="2" borderId="13" xfId="0" applyNumberFormat="1" applyFont="1" applyFill="1" applyBorder="1" applyAlignment="1" applyProtection="1">
      <alignment vertical="top"/>
      <protection hidden="1"/>
    </xf>
    <xf numFmtId="0" fontId="3" fillId="2" borderId="13" xfId="0" applyFont="1" applyFill="1" applyBorder="1" applyAlignment="1" applyProtection="1">
      <alignment horizontal="center" vertical="top"/>
      <protection hidden="1"/>
    </xf>
    <xf numFmtId="4" fontId="3" fillId="2" borderId="3" xfId="0" applyNumberFormat="1" applyFont="1" applyFill="1" applyBorder="1" applyAlignment="1" applyProtection="1">
      <alignment vertical="top"/>
      <protection hidden="1"/>
    </xf>
    <xf numFmtId="0" fontId="2" fillId="5" borderId="14" xfId="0" applyFont="1" applyFill="1" applyBorder="1" applyAlignment="1">
      <alignment vertical="center"/>
    </xf>
    <xf numFmtId="0" fontId="15" fillId="0" borderId="20" xfId="1" applyFont="1" applyFill="1" applyBorder="1" applyAlignment="1" applyProtection="1">
      <alignment vertical="top"/>
      <protection hidden="1"/>
    </xf>
    <xf numFmtId="4" fontId="15" fillId="5" borderId="14" xfId="0" applyNumberFormat="1" applyFont="1" applyFill="1" applyBorder="1" applyAlignment="1" applyProtection="1">
      <alignment vertical="top"/>
      <protection hidden="1"/>
    </xf>
    <xf numFmtId="0" fontId="12" fillId="5" borderId="14" xfId="0" applyFont="1" applyFill="1" applyBorder="1" applyAlignment="1" applyProtection="1">
      <alignment horizontal="center" vertical="top"/>
      <protection hidden="1"/>
    </xf>
    <xf numFmtId="4" fontId="15" fillId="0" borderId="22" xfId="0" applyNumberFormat="1" applyFont="1" applyFill="1" applyBorder="1" applyAlignment="1" applyProtection="1">
      <alignment vertical="top"/>
      <protection hidden="1"/>
    </xf>
    <xf numFmtId="4" fontId="15" fillId="0" borderId="20" xfId="0" applyNumberFormat="1" applyFont="1" applyFill="1" applyBorder="1" applyAlignment="1" applyProtection="1">
      <alignment vertical="top"/>
      <protection hidden="1"/>
    </xf>
    <xf numFmtId="4" fontId="15" fillId="0" borderId="21" xfId="0" applyNumberFormat="1" applyFont="1" applyFill="1" applyBorder="1" applyAlignment="1" applyProtection="1">
      <alignment vertical="top"/>
      <protection hidden="1"/>
    </xf>
    <xf numFmtId="0" fontId="18" fillId="0" borderId="0" xfId="1" applyFont="1" applyAlignment="1"/>
    <xf numFmtId="0" fontId="15" fillId="0" borderId="10" xfId="1" applyFont="1" applyFill="1" applyBorder="1" applyAlignment="1" applyProtection="1">
      <alignment vertical="top"/>
      <protection hidden="1"/>
    </xf>
    <xf numFmtId="4" fontId="15" fillId="0" borderId="24" xfId="0" applyNumberFormat="1" applyFont="1" applyFill="1" applyBorder="1" applyAlignment="1" applyProtection="1">
      <alignment vertical="top"/>
      <protection hidden="1"/>
    </xf>
    <xf numFmtId="4" fontId="15" fillId="0" borderId="10" xfId="0" applyNumberFormat="1" applyFont="1" applyFill="1" applyBorder="1" applyAlignment="1" applyProtection="1">
      <alignment vertical="top"/>
      <protection hidden="1"/>
    </xf>
    <xf numFmtId="4" fontId="15" fillId="0" borderId="23" xfId="0" applyNumberFormat="1" applyFont="1" applyFill="1" applyBorder="1" applyAlignment="1" applyProtection="1">
      <alignment vertical="top"/>
      <protection hidden="1"/>
    </xf>
    <xf numFmtId="1" fontId="19" fillId="0" borderId="11" xfId="0" applyNumberFormat="1" applyFont="1" applyFill="1" applyBorder="1" applyAlignment="1">
      <alignment horizontal="right" vertical="center"/>
    </xf>
    <xf numFmtId="0" fontId="12" fillId="0" borderId="0" xfId="1" applyFont="1" applyFill="1" applyBorder="1" applyAlignment="1" applyProtection="1">
      <alignment horizontal="left" vertical="top" wrapText="1"/>
      <protection hidden="1"/>
    </xf>
    <xf numFmtId="0" fontId="15" fillId="0" borderId="0" xfId="1" applyFont="1" applyFill="1" applyBorder="1" applyAlignment="1" applyProtection="1">
      <alignment vertical="top"/>
      <protection hidden="1"/>
    </xf>
    <xf numFmtId="0" fontId="8" fillId="0" borderId="0" xfId="0" applyFont="1" applyAlignment="1">
      <alignment vertical="center"/>
    </xf>
    <xf numFmtId="4" fontId="8" fillId="2" borderId="3" xfId="0" applyNumberFormat="1" applyFont="1" applyFill="1" applyBorder="1" applyAlignment="1" applyProtection="1">
      <alignment vertical="top"/>
      <protection hidden="1"/>
    </xf>
    <xf numFmtId="0" fontId="8" fillId="5" borderId="14" xfId="0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15" fillId="0" borderId="17" xfId="1" applyFont="1" applyFill="1" applyBorder="1" applyAlignment="1" applyProtection="1">
      <alignment vertical="top"/>
      <protection hidden="1"/>
    </xf>
    <xf numFmtId="0" fontId="12" fillId="0" borderId="20" xfId="1" applyFont="1" applyFill="1" applyBorder="1" applyAlignment="1" applyProtection="1">
      <alignment vertical="top"/>
      <protection hidden="1"/>
    </xf>
    <xf numFmtId="0" fontId="12" fillId="0" borderId="10" xfId="1" applyFont="1" applyFill="1" applyBorder="1" applyAlignment="1" applyProtection="1">
      <alignment vertical="top"/>
      <protection hidden="1"/>
    </xf>
    <xf numFmtId="4" fontId="15" fillId="7" borderId="14" xfId="0" applyNumberFormat="1" applyFont="1" applyFill="1" applyBorder="1" applyAlignment="1" applyProtection="1">
      <alignment vertical="top"/>
      <protection hidden="1"/>
    </xf>
    <xf numFmtId="0" fontId="12" fillId="7" borderId="14" xfId="0" applyFont="1" applyFill="1" applyBorder="1" applyAlignment="1" applyProtection="1">
      <alignment horizontal="center" vertical="top"/>
      <protection hidden="1"/>
    </xf>
    <xf numFmtId="10" fontId="15" fillId="7" borderId="14" xfId="0" applyNumberFormat="1" applyFont="1" applyFill="1" applyBorder="1" applyAlignment="1" applyProtection="1">
      <alignment vertical="top"/>
      <protection hidden="1"/>
    </xf>
    <xf numFmtId="4" fontId="15" fillId="7" borderId="24" xfId="0" applyNumberFormat="1" applyFont="1" applyFill="1" applyBorder="1" applyAlignment="1" applyProtection="1">
      <alignment vertical="top"/>
      <protection hidden="1"/>
    </xf>
    <xf numFmtId="4" fontId="15" fillId="7" borderId="10" xfId="0" applyNumberFormat="1" applyFont="1" applyFill="1" applyBorder="1" applyAlignment="1" applyProtection="1">
      <alignment vertical="top"/>
      <protection hidden="1"/>
    </xf>
    <xf numFmtId="4" fontId="15" fillId="7" borderId="23" xfId="0" applyNumberFormat="1" applyFont="1" applyFill="1" applyBorder="1" applyAlignment="1" applyProtection="1">
      <alignment vertical="top"/>
      <protection hidden="1"/>
    </xf>
    <xf numFmtId="0" fontId="1" fillId="7" borderId="14" xfId="0" applyFont="1" applyFill="1" applyBorder="1" applyAlignment="1"/>
    <xf numFmtId="0" fontId="1" fillId="7" borderId="0" xfId="0" applyFont="1" applyFill="1" applyAlignment="1">
      <alignment horizontal="center"/>
    </xf>
    <xf numFmtId="0" fontId="12" fillId="0" borderId="25" xfId="1" applyFont="1" applyFill="1" applyBorder="1" applyAlignment="1" applyProtection="1">
      <alignment horizontal="left" vertical="top" wrapText="1"/>
      <protection hidden="1"/>
    </xf>
    <xf numFmtId="4" fontId="15" fillId="0" borderId="25" xfId="0" applyNumberFormat="1" applyFont="1" applyFill="1" applyBorder="1" applyAlignment="1" applyProtection="1">
      <alignment vertical="top"/>
      <protection hidden="1"/>
    </xf>
    <xf numFmtId="0" fontId="12" fillId="0" borderId="25" xfId="0" applyFont="1" applyFill="1" applyBorder="1" applyAlignment="1" applyProtection="1">
      <alignment horizontal="center" vertical="top"/>
      <protection hidden="1"/>
    </xf>
    <xf numFmtId="10" fontId="15" fillId="0" borderId="25" xfId="0" applyNumberFormat="1" applyFont="1" applyFill="1" applyBorder="1" applyAlignment="1" applyProtection="1">
      <alignment vertical="top"/>
      <protection hidden="1"/>
    </xf>
    <xf numFmtId="4" fontId="15" fillId="0" borderId="26" xfId="0" applyNumberFormat="1" applyFont="1" applyFill="1" applyBorder="1" applyAlignment="1" applyProtection="1">
      <alignment vertical="top"/>
      <protection hidden="1"/>
    </xf>
    <xf numFmtId="0" fontId="12" fillId="0" borderId="27" xfId="1" applyFont="1" applyFill="1" applyBorder="1" applyAlignment="1" applyProtection="1">
      <alignment horizontal="left" vertical="top" wrapText="1"/>
      <protection hidden="1"/>
    </xf>
    <xf numFmtId="4" fontId="15" fillId="0" borderId="27" xfId="0" applyNumberFormat="1" applyFont="1" applyFill="1" applyBorder="1" applyAlignment="1" applyProtection="1">
      <alignment vertical="top"/>
      <protection hidden="1"/>
    </xf>
    <xf numFmtId="0" fontId="12" fillId="0" borderId="27" xfId="0" applyFont="1" applyFill="1" applyBorder="1" applyAlignment="1" applyProtection="1">
      <alignment horizontal="center" vertical="top"/>
      <protection hidden="1"/>
    </xf>
    <xf numFmtId="10" fontId="15" fillId="0" borderId="27" xfId="0" applyNumberFormat="1" applyFont="1" applyFill="1" applyBorder="1" applyAlignment="1" applyProtection="1">
      <alignment vertical="top"/>
      <protection hidden="1"/>
    </xf>
    <xf numFmtId="4" fontId="15" fillId="0" borderId="28" xfId="0" applyNumberFormat="1" applyFont="1" applyFill="1" applyBorder="1" applyAlignment="1" applyProtection="1">
      <alignment vertical="top"/>
      <protection hidden="1"/>
    </xf>
    <xf numFmtId="0" fontId="15" fillId="0" borderId="25" xfId="1" applyFont="1" applyFill="1" applyBorder="1" applyAlignment="1" applyProtection="1">
      <alignment vertical="top"/>
      <protection hidden="1"/>
    </xf>
    <xf numFmtId="0" fontId="15" fillId="0" borderId="27" xfId="1" applyFont="1" applyFill="1" applyBorder="1" applyAlignment="1" applyProtection="1">
      <alignment vertical="top"/>
      <protection hidden="1"/>
    </xf>
    <xf numFmtId="0" fontId="3" fillId="2" borderId="0" xfId="1" applyFont="1" applyFill="1" applyBorder="1" applyAlignment="1" applyProtection="1">
      <alignment horizontal="left" vertical="top" wrapText="1"/>
      <protection hidden="1"/>
    </xf>
    <xf numFmtId="0" fontId="8" fillId="2" borderId="0" xfId="1" applyFont="1" applyFill="1" applyBorder="1" applyAlignment="1" applyProtection="1">
      <alignment vertical="top"/>
      <protection hidden="1"/>
    </xf>
    <xf numFmtId="4" fontId="15" fillId="0" borderId="27" xfId="0" applyNumberFormat="1" applyFont="1" applyFill="1" applyBorder="1" applyAlignment="1" applyProtection="1">
      <alignment horizontal="center" vertical="top"/>
      <protection hidden="1"/>
    </xf>
    <xf numFmtId="0" fontId="8" fillId="2" borderId="3" xfId="1" applyFont="1" applyFill="1" applyBorder="1" applyAlignment="1" applyProtection="1">
      <alignment vertical="top"/>
      <protection hidden="1"/>
    </xf>
    <xf numFmtId="4" fontId="15" fillId="0" borderId="25" xfId="0" applyNumberFormat="1" applyFont="1" applyFill="1" applyBorder="1" applyAlignment="1" applyProtection="1">
      <alignment horizontal="center" vertical="top"/>
      <protection hidden="1"/>
    </xf>
    <xf numFmtId="0" fontId="20" fillId="0" borderId="0" xfId="1" applyFont="1" applyFill="1" applyBorder="1" applyAlignment="1" applyProtection="1">
      <alignment horizontal="left" vertical="top" wrapText="1"/>
      <protection hidden="1"/>
    </xf>
    <xf numFmtId="0" fontId="3" fillId="2" borderId="9" xfId="1" applyFont="1" applyFill="1" applyBorder="1" applyAlignment="1" applyProtection="1">
      <alignment vertical="top"/>
      <protection hidden="1"/>
    </xf>
    <xf numFmtId="4" fontId="3" fillId="2" borderId="9" xfId="0" applyNumberFormat="1" applyFont="1" applyFill="1" applyBorder="1" applyAlignment="1" applyProtection="1">
      <alignment vertical="top"/>
      <protection hidden="1"/>
    </xf>
    <xf numFmtId="0" fontId="3" fillId="2" borderId="9" xfId="0" applyFont="1" applyFill="1" applyBorder="1" applyAlignment="1" applyProtection="1">
      <alignment horizontal="center" vertical="top"/>
      <protection hidden="1"/>
    </xf>
    <xf numFmtId="10" fontId="3" fillId="2" borderId="7" xfId="0" applyNumberFormat="1" applyFont="1" applyFill="1" applyBorder="1" applyAlignment="1" applyProtection="1">
      <alignment vertical="top"/>
      <protection hidden="1"/>
    </xf>
    <xf numFmtId="4" fontId="3" fillId="2" borderId="7" xfId="0" applyNumberFormat="1" applyFont="1" applyFill="1" applyBorder="1" applyAlignment="1" applyProtection="1">
      <alignment vertical="top"/>
      <protection hidden="1"/>
    </xf>
    <xf numFmtId="4" fontId="3" fillId="2" borderId="8" xfId="0" applyNumberFormat="1" applyFont="1" applyFill="1" applyBorder="1" applyAlignment="1" applyProtection="1">
      <alignment vertical="top"/>
      <protection hidden="1"/>
    </xf>
    <xf numFmtId="0" fontId="1" fillId="5" borderId="14" xfId="0" applyFont="1" applyFill="1" applyBorder="1"/>
    <xf numFmtId="0" fontId="3" fillId="2" borderId="3" xfId="1" applyFont="1" applyFill="1" applyBorder="1" applyAlignment="1" applyProtection="1">
      <alignment vertical="top" wrapText="1"/>
      <protection hidden="1"/>
    </xf>
    <xf numFmtId="0" fontId="3" fillId="2" borderId="3" xfId="0" applyFont="1" applyFill="1" applyBorder="1" applyAlignment="1" applyProtection="1">
      <alignment horizontal="center" vertical="top"/>
      <protection hidden="1"/>
    </xf>
    <xf numFmtId="10" fontId="3" fillId="2" borderId="14" xfId="0" applyNumberFormat="1" applyFont="1" applyFill="1" applyBorder="1" applyAlignment="1" applyProtection="1">
      <alignment vertical="top"/>
      <protection hidden="1"/>
    </xf>
    <xf numFmtId="4" fontId="3" fillId="2" borderId="14" xfId="0" applyNumberFormat="1" applyFont="1" applyFill="1" applyBorder="1" applyAlignment="1" applyProtection="1">
      <alignment vertical="top"/>
      <protection hidden="1"/>
    </xf>
    <xf numFmtId="4" fontId="3" fillId="2" borderId="5" xfId="0" applyNumberFormat="1" applyFont="1" applyFill="1" applyBorder="1" applyAlignment="1" applyProtection="1">
      <alignment vertical="top"/>
      <protection hidden="1"/>
    </xf>
    <xf numFmtId="0" fontId="3" fillId="2" borderId="3" xfId="0" applyFont="1" applyFill="1" applyBorder="1" applyAlignment="1" applyProtection="1">
      <alignment vertical="center"/>
      <protection hidden="1"/>
    </xf>
    <xf numFmtId="10" fontId="8" fillId="2" borderId="14" xfId="0" applyNumberFormat="1" applyFont="1" applyFill="1" applyBorder="1" applyAlignment="1" applyProtection="1">
      <alignment vertical="top"/>
      <protection hidden="1"/>
    </xf>
    <xf numFmtId="4" fontId="8" fillId="2" borderId="14" xfId="0" applyNumberFormat="1" applyFont="1" applyFill="1" applyBorder="1" applyAlignment="1">
      <alignment vertical="top"/>
    </xf>
    <xf numFmtId="4" fontId="3" fillId="2" borderId="14" xfId="0" applyNumberFormat="1" applyFont="1" applyFill="1" applyBorder="1" applyAlignment="1">
      <alignment vertical="top"/>
    </xf>
    <xf numFmtId="0" fontId="2" fillId="0" borderId="0" xfId="1" applyFont="1" applyFill="1" applyBorder="1" applyAlignment="1" applyProtection="1">
      <alignment horizontal="left" vertical="top" wrapText="1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4" fontId="1" fillId="0" borderId="0" xfId="0" applyNumberFormat="1" applyFont="1" applyFill="1" applyBorder="1" applyAlignment="1" applyProtection="1">
      <alignment vertical="top"/>
      <protection hidden="1"/>
    </xf>
    <xf numFmtId="0" fontId="2" fillId="0" borderId="0" xfId="0" applyFont="1" applyFill="1" applyBorder="1" applyAlignment="1" applyProtection="1">
      <alignment horizontal="center" vertical="top"/>
      <protection hidden="1"/>
    </xf>
    <xf numFmtId="10" fontId="1" fillId="0" borderId="0" xfId="0" applyNumberFormat="1" applyFont="1" applyFill="1" applyBorder="1" applyAlignment="1" applyProtection="1">
      <alignment vertical="top"/>
      <protection hidden="1"/>
    </xf>
    <xf numFmtId="4" fontId="1" fillId="0" borderId="0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1" fillId="0" borderId="0" xfId="0" applyFont="1" applyFill="1" applyBorder="1"/>
    <xf numFmtId="10" fontId="8" fillId="2" borderId="13" xfId="0" applyNumberFormat="1" applyFont="1" applyFill="1" applyBorder="1" applyAlignment="1" applyProtection="1">
      <alignment vertical="top"/>
      <protection hidden="1"/>
    </xf>
    <xf numFmtId="4" fontId="3" fillId="2" borderId="29" xfId="0" applyNumberFormat="1" applyFont="1" applyFill="1" applyBorder="1" applyAlignment="1" applyProtection="1">
      <alignment vertical="top"/>
      <protection hidden="1"/>
    </xf>
    <xf numFmtId="0" fontId="12" fillId="5" borderId="14" xfId="0" applyFont="1" applyFill="1" applyBorder="1" applyAlignment="1">
      <alignment wrapText="1"/>
    </xf>
    <xf numFmtId="0" fontId="15" fillId="0" borderId="30" xfId="0" applyFont="1" applyBorder="1"/>
    <xf numFmtId="0" fontId="15" fillId="0" borderId="31" xfId="0" applyFont="1" applyBorder="1"/>
    <xf numFmtId="2" fontId="15" fillId="0" borderId="1" xfId="0" applyNumberFormat="1" applyFont="1" applyBorder="1"/>
    <xf numFmtId="4" fontId="12" fillId="0" borderId="30" xfId="0" applyNumberFormat="1" applyFont="1" applyFill="1" applyBorder="1" applyAlignment="1" applyProtection="1">
      <alignment vertical="top"/>
      <protection hidden="1"/>
    </xf>
    <xf numFmtId="4" fontId="12" fillId="0" borderId="31" xfId="0" applyNumberFormat="1" applyFont="1" applyFill="1" applyBorder="1" applyAlignment="1" applyProtection="1">
      <alignment vertical="top"/>
      <protection hidden="1"/>
    </xf>
    <xf numFmtId="4" fontId="12" fillId="0" borderId="32" xfId="0" applyNumberFormat="1" applyFont="1" applyFill="1" applyBorder="1" applyAlignment="1" applyProtection="1">
      <alignment vertical="top"/>
      <protection hidden="1"/>
    </xf>
    <xf numFmtId="0" fontId="15" fillId="0" borderId="33" xfId="0" applyFont="1" applyBorder="1"/>
    <xf numFmtId="0" fontId="15" fillId="0" borderId="11" xfId="0" applyFont="1" applyBorder="1"/>
    <xf numFmtId="4" fontId="12" fillId="0" borderId="33" xfId="0" applyNumberFormat="1" applyFont="1" applyFill="1" applyBorder="1" applyAlignment="1" applyProtection="1">
      <alignment vertical="top"/>
      <protection hidden="1"/>
    </xf>
    <xf numFmtId="4" fontId="12" fillId="0" borderId="11" xfId="0" applyNumberFormat="1" applyFont="1" applyFill="1" applyBorder="1" applyAlignment="1" applyProtection="1">
      <alignment vertical="top"/>
      <protection hidden="1"/>
    </xf>
    <xf numFmtId="4" fontId="12" fillId="0" borderId="34" xfId="0" applyNumberFormat="1" applyFont="1" applyFill="1" applyBorder="1" applyAlignment="1" applyProtection="1">
      <alignment vertical="top"/>
      <protection hidden="1"/>
    </xf>
    <xf numFmtId="0" fontId="15" fillId="0" borderId="35" xfId="0" applyFont="1" applyBorder="1"/>
    <xf numFmtId="0" fontId="15" fillId="0" borderId="4" xfId="0" applyFont="1" applyBorder="1"/>
    <xf numFmtId="4" fontId="12" fillId="0" borderId="35" xfId="0" applyNumberFormat="1" applyFont="1" applyFill="1" applyBorder="1" applyAlignment="1" applyProtection="1">
      <alignment vertical="top"/>
      <protection hidden="1"/>
    </xf>
    <xf numFmtId="4" fontId="12" fillId="0" borderId="4" xfId="0" applyNumberFormat="1" applyFont="1" applyFill="1" applyBorder="1" applyAlignment="1" applyProtection="1">
      <alignment vertical="top"/>
      <protection hidden="1"/>
    </xf>
    <xf numFmtId="4" fontId="12" fillId="0" borderId="36" xfId="0" applyNumberFormat="1" applyFont="1" applyFill="1" applyBorder="1" applyAlignment="1" applyProtection="1">
      <alignment vertical="top"/>
      <protection hidden="1"/>
    </xf>
    <xf numFmtId="4" fontId="2" fillId="0" borderId="0" xfId="0" applyNumberFormat="1" applyFont="1" applyFill="1" applyBorder="1" applyAlignment="1" applyProtection="1">
      <alignment vertical="center"/>
      <protection hidden="1"/>
    </xf>
    <xf numFmtId="10" fontId="2" fillId="0" borderId="0" xfId="0" applyNumberFormat="1" applyFont="1" applyFill="1" applyBorder="1" applyAlignment="1" applyProtection="1">
      <alignment vertical="center"/>
      <protection hidden="1"/>
    </xf>
    <xf numFmtId="0" fontId="3" fillId="2" borderId="3" xfId="0" applyFont="1" applyFill="1" applyBorder="1" applyAlignment="1"/>
    <xf numFmtId="0" fontId="3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vertical="center"/>
    </xf>
    <xf numFmtId="10" fontId="3" fillId="2" borderId="3" xfId="0" applyNumberFormat="1" applyFont="1" applyFill="1" applyBorder="1" applyAlignment="1">
      <alignment vertical="center"/>
    </xf>
    <xf numFmtId="4" fontId="3" fillId="2" borderId="3" xfId="0" applyNumberFormat="1" applyFont="1" applyFill="1" applyBorder="1"/>
    <xf numFmtId="4" fontId="3" fillId="2" borderId="29" xfId="0" applyNumberFormat="1" applyFont="1" applyFill="1" applyBorder="1"/>
    <xf numFmtId="0" fontId="1" fillId="5" borderId="0" xfId="0" applyFont="1" applyFill="1"/>
    <xf numFmtId="0" fontId="12" fillId="5" borderId="0" xfId="0" applyFont="1" applyFill="1" applyBorder="1" applyAlignment="1">
      <alignment horizontal="left" vertical="top" wrapText="1"/>
    </xf>
    <xf numFmtId="0" fontId="15" fillId="5" borderId="0" xfId="0" applyFont="1" applyFill="1" applyBorder="1" applyAlignment="1">
      <alignment vertical="top"/>
    </xf>
    <xf numFmtId="0" fontId="12" fillId="5" borderId="0" xfId="0" applyFont="1" applyFill="1" applyBorder="1" applyAlignment="1">
      <alignment horizontal="center" vertical="center"/>
    </xf>
    <xf numFmtId="4" fontId="15" fillId="5" borderId="0" xfId="0" applyNumberFormat="1" applyFont="1" applyFill="1" applyBorder="1" applyAlignment="1">
      <alignment vertical="center"/>
    </xf>
    <xf numFmtId="10" fontId="15" fillId="5" borderId="0" xfId="0" applyNumberFormat="1" applyFont="1" applyFill="1" applyBorder="1" applyAlignment="1">
      <alignment vertical="center"/>
    </xf>
    <xf numFmtId="4" fontId="15" fillId="5" borderId="0" xfId="0" applyNumberFormat="1" applyFont="1" applyFill="1" applyBorder="1"/>
    <xf numFmtId="0" fontId="12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10" fontId="15" fillId="0" borderId="0" xfId="0" applyNumberFormat="1" applyFont="1" applyAlignment="1">
      <alignment vertical="center"/>
    </xf>
    <xf numFmtId="4" fontId="15" fillId="0" borderId="0" xfId="0" applyNumberFormat="1" applyFont="1"/>
    <xf numFmtId="0" fontId="2" fillId="0" borderId="0" xfId="0" applyFont="1" applyFill="1" applyAlignment="1">
      <alignment horizontal="left" vertical="top" wrapText="1"/>
    </xf>
    <xf numFmtId="4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vertical="center"/>
    </xf>
    <xf numFmtId="4" fontId="1" fillId="0" borderId="0" xfId="0" applyNumberFormat="1" applyFont="1" applyFill="1"/>
    <xf numFmtId="0" fontId="2" fillId="0" borderId="37" xfId="0" applyFont="1" applyFill="1" applyBorder="1" applyAlignment="1">
      <alignment horizontal="left" vertical="top" wrapText="1"/>
    </xf>
    <xf numFmtId="0" fontId="3" fillId="2" borderId="13" xfId="1" applyFont="1" applyFill="1" applyBorder="1" applyAlignment="1" applyProtection="1">
      <alignment vertical="top"/>
      <protection hidden="1"/>
    </xf>
    <xf numFmtId="4" fontId="12" fillId="5" borderId="2" xfId="0" applyNumberFormat="1" applyFont="1" applyFill="1" applyBorder="1" applyAlignment="1" applyProtection="1">
      <alignment vertical="top"/>
      <protection hidden="1"/>
    </xf>
    <xf numFmtId="0" fontId="12" fillId="5" borderId="2" xfId="0" applyFont="1" applyFill="1" applyBorder="1" applyAlignment="1" applyProtection="1">
      <alignment horizontal="center" vertical="top"/>
      <protection hidden="1"/>
    </xf>
    <xf numFmtId="10" fontId="15" fillId="5" borderId="2" xfId="0" applyNumberFormat="1" applyFont="1" applyFill="1" applyBorder="1" applyAlignment="1" applyProtection="1">
      <alignment vertical="top"/>
      <protection hidden="1"/>
    </xf>
    <xf numFmtId="3" fontId="12" fillId="8" borderId="0" xfId="0" applyNumberFormat="1" applyFont="1" applyFill="1" applyBorder="1" applyAlignment="1" applyProtection="1">
      <alignment vertical="top"/>
      <protection hidden="1"/>
    </xf>
    <xf numFmtId="4" fontId="3" fillId="2" borderId="12" xfId="0" applyNumberFormat="1" applyFont="1" applyFill="1" applyBorder="1" applyAlignment="1" applyProtection="1">
      <alignment vertical="top"/>
      <protection hidden="1"/>
    </xf>
    <xf numFmtId="0" fontId="12" fillId="5" borderId="2" xfId="0" applyFont="1" applyFill="1" applyBorder="1"/>
    <xf numFmtId="4" fontId="3" fillId="2" borderId="0" xfId="1" applyNumberFormat="1" applyFont="1" applyFill="1" applyBorder="1" applyAlignment="1" applyProtection="1">
      <alignment vertical="top"/>
      <protection hidden="1"/>
    </xf>
    <xf numFmtId="0" fontId="12" fillId="0" borderId="11" xfId="1" applyFont="1" applyFill="1" applyBorder="1" applyAlignment="1" applyProtection="1">
      <alignment horizontal="left" vertical="top" wrapText="1"/>
      <protection hidden="1"/>
    </xf>
    <xf numFmtId="0" fontId="15" fillId="0" borderId="11" xfId="1" applyFont="1" applyFill="1" applyBorder="1" applyAlignment="1" applyProtection="1">
      <alignment vertical="top"/>
      <protection hidden="1"/>
    </xf>
    <xf numFmtId="4" fontId="15" fillId="5" borderId="11" xfId="0" applyNumberFormat="1" applyFont="1" applyFill="1" applyBorder="1" applyAlignment="1" applyProtection="1">
      <alignment vertical="top"/>
      <protection hidden="1"/>
    </xf>
    <xf numFmtId="0" fontId="12" fillId="5" borderId="11" xfId="0" applyFont="1" applyFill="1" applyBorder="1" applyAlignment="1" applyProtection="1">
      <alignment horizontal="center" vertical="top"/>
      <protection hidden="1"/>
    </xf>
    <xf numFmtId="10" fontId="15" fillId="5" borderId="11" xfId="0" applyNumberFormat="1" applyFont="1" applyFill="1" applyBorder="1" applyAlignment="1" applyProtection="1">
      <alignment vertical="top"/>
      <protection hidden="1"/>
    </xf>
    <xf numFmtId="3" fontId="15" fillId="0" borderId="11" xfId="0" applyNumberFormat="1" applyFont="1" applyFill="1" applyBorder="1" applyAlignment="1" applyProtection="1">
      <alignment vertical="top"/>
      <protection hidden="1"/>
    </xf>
    <xf numFmtId="4" fontId="15" fillId="0" borderId="11" xfId="0" applyNumberFormat="1" applyFont="1" applyFill="1" applyBorder="1" applyAlignment="1" applyProtection="1">
      <alignment vertical="top"/>
      <protection hidden="1"/>
    </xf>
    <xf numFmtId="0" fontId="15" fillId="5" borderId="11" xfId="0" applyFont="1" applyFill="1" applyBorder="1"/>
    <xf numFmtId="0" fontId="15" fillId="0" borderId="11" xfId="0" applyFont="1" applyBorder="1" applyAlignment="1">
      <alignment horizontal="center"/>
    </xf>
    <xf numFmtId="0" fontId="3" fillId="2" borderId="0" xfId="1" applyFont="1" applyFill="1" applyBorder="1" applyAlignment="1" applyProtection="1">
      <alignment vertical="top"/>
      <protection hidden="1"/>
    </xf>
    <xf numFmtId="0" fontId="1" fillId="5" borderId="6" xfId="0" applyFont="1" applyFill="1" applyBorder="1" applyAlignment="1"/>
    <xf numFmtId="164" fontId="8" fillId="2" borderId="0" xfId="1" applyNumberFormat="1" applyFont="1" applyFill="1" applyBorder="1" applyAlignment="1" applyProtection="1">
      <alignment vertical="top"/>
      <protection hidden="1"/>
    </xf>
    <xf numFmtId="4" fontId="15" fillId="0" borderId="0" xfId="0" applyNumberFormat="1" applyFont="1" applyFill="1" applyBorder="1" applyAlignment="1" applyProtection="1">
      <alignment vertical="top"/>
      <protection hidden="1"/>
    </xf>
    <xf numFmtId="10" fontId="15" fillId="0" borderId="0" xfId="0" applyNumberFormat="1" applyFont="1" applyFill="1" applyBorder="1" applyAlignment="1" applyProtection="1">
      <alignment vertical="top"/>
      <protection hidden="1"/>
    </xf>
    <xf numFmtId="4" fontId="15" fillId="0" borderId="0" xfId="0" applyNumberFormat="1" applyFont="1" applyFill="1" applyBorder="1" applyAlignment="1" applyProtection="1">
      <alignment horizontal="center" vertical="top"/>
      <protection hidden="1"/>
    </xf>
    <xf numFmtId="0" fontId="20" fillId="0" borderId="20" xfId="1" applyFont="1" applyFill="1" applyBorder="1" applyAlignment="1" applyProtection="1">
      <alignment horizontal="left" vertical="top" wrapText="1"/>
      <protection hidden="1"/>
    </xf>
    <xf numFmtId="0" fontId="20" fillId="0" borderId="10" xfId="1" applyFont="1" applyFill="1" applyBorder="1" applyAlignment="1" applyProtection="1">
      <alignment horizontal="left" vertical="top" wrapText="1"/>
      <protection hidden="1"/>
    </xf>
    <xf numFmtId="0" fontId="20" fillId="0" borderId="0" xfId="1" applyFont="1" applyAlignment="1"/>
    <xf numFmtId="0" fontId="20" fillId="0" borderId="27" xfId="1" applyFont="1" applyFill="1" applyBorder="1" applyAlignment="1" applyProtection="1">
      <alignment horizontal="left" vertical="top" wrapText="1"/>
      <protection hidden="1"/>
    </xf>
    <xf numFmtId="4" fontId="3" fillId="7" borderId="11" xfId="1" applyNumberFormat="1" applyFont="1" applyFill="1" applyBorder="1" applyAlignment="1" applyProtection="1">
      <alignment vertical="top"/>
      <protection hidden="1"/>
    </xf>
    <xf numFmtId="0" fontId="22" fillId="0" borderId="0" xfId="1" applyFont="1" applyFill="1" applyBorder="1" applyAlignment="1" applyProtection="1">
      <alignment horizontal="right" wrapText="1"/>
      <protection hidden="1"/>
    </xf>
    <xf numFmtId="0" fontId="23" fillId="0" borderId="0" xfId="0" applyFont="1" applyAlignment="1"/>
    <xf numFmtId="1" fontId="24" fillId="0" borderId="11" xfId="0" applyNumberFormat="1" applyFont="1" applyFill="1" applyBorder="1" applyAlignment="1">
      <alignment horizontal="right" vertical="center"/>
    </xf>
    <xf numFmtId="0" fontId="22" fillId="0" borderId="0" xfId="1" applyFont="1" applyFill="1" applyBorder="1" applyAlignment="1" applyProtection="1">
      <alignment horizontal="right" wrapText="1"/>
      <protection hidden="1"/>
    </xf>
    <xf numFmtId="0" fontId="21" fillId="0" borderId="20" xfId="1" applyFont="1" applyFill="1" applyBorder="1" applyAlignment="1" applyProtection="1">
      <alignment vertical="top"/>
      <protection hidden="1"/>
    </xf>
    <xf numFmtId="4" fontId="21" fillId="5" borderId="14" xfId="0" applyNumberFormat="1" applyFont="1" applyFill="1" applyBorder="1" applyAlignment="1" applyProtection="1">
      <alignment vertical="top"/>
      <protection hidden="1"/>
    </xf>
    <xf numFmtId="0" fontId="20" fillId="5" borderId="14" xfId="0" applyFont="1" applyFill="1" applyBorder="1" applyAlignment="1" applyProtection="1">
      <alignment horizontal="center" vertical="top"/>
      <protection hidden="1"/>
    </xf>
    <xf numFmtId="10" fontId="21" fillId="5" borderId="14" xfId="0" applyNumberFormat="1" applyFont="1" applyFill="1" applyBorder="1" applyAlignment="1" applyProtection="1">
      <alignment vertical="top"/>
      <protection hidden="1"/>
    </xf>
    <xf numFmtId="4" fontId="21" fillId="0" borderId="24" xfId="0" applyNumberFormat="1" applyFont="1" applyFill="1" applyBorder="1" applyAlignment="1" applyProtection="1">
      <alignment vertical="top"/>
      <protection hidden="1"/>
    </xf>
    <xf numFmtId="4" fontId="21" fillId="0" borderId="10" xfId="0" applyNumberFormat="1" applyFont="1" applyFill="1" applyBorder="1" applyAlignment="1" applyProtection="1">
      <alignment vertical="top"/>
      <protection hidden="1"/>
    </xf>
    <xf numFmtId="4" fontId="21" fillId="0" borderId="23" xfId="0" applyNumberFormat="1" applyFont="1" applyFill="1" applyBorder="1" applyAlignment="1" applyProtection="1">
      <alignment vertical="top"/>
      <protection hidden="1"/>
    </xf>
    <xf numFmtId="0" fontId="21" fillId="5" borderId="14" xfId="0" applyFont="1" applyFill="1" applyBorder="1" applyAlignment="1"/>
    <xf numFmtId="0" fontId="21" fillId="0" borderId="0" xfId="0" applyFont="1" applyAlignment="1">
      <alignment horizontal="center"/>
    </xf>
    <xf numFmtId="4" fontId="20" fillId="0" borderId="11" xfId="1" applyNumberFormat="1" applyFont="1" applyFill="1" applyBorder="1" applyAlignment="1" applyProtection="1">
      <alignment vertical="top"/>
      <protection hidden="1"/>
    </xf>
    <xf numFmtId="4" fontId="12" fillId="5" borderId="0" xfId="0" applyNumberFormat="1" applyFont="1" applyFill="1" applyBorder="1" applyAlignment="1" applyProtection="1">
      <alignment vertical="top"/>
      <protection hidden="1"/>
    </xf>
    <xf numFmtId="0" fontId="12" fillId="5" borderId="0" xfId="0" applyFont="1" applyFill="1" applyBorder="1" applyAlignment="1" applyProtection="1">
      <alignment horizontal="center" vertical="top"/>
      <protection hidden="1"/>
    </xf>
    <xf numFmtId="10" fontId="15" fillId="5" borderId="0" xfId="0" applyNumberFormat="1" applyFont="1" applyFill="1" applyBorder="1" applyAlignment="1" applyProtection="1">
      <alignment vertical="top"/>
      <protection hidden="1"/>
    </xf>
    <xf numFmtId="4" fontId="3" fillId="2" borderId="0" xfId="0" applyNumberFormat="1" applyFont="1" applyFill="1" applyBorder="1" applyAlignment="1" applyProtection="1">
      <alignment vertical="top"/>
      <protection hidden="1"/>
    </xf>
    <xf numFmtId="0" fontId="12" fillId="5" borderId="0" xfId="0" applyFont="1" applyFill="1" applyBorder="1"/>
    <xf numFmtId="4" fontId="20" fillId="0" borderId="0" xfId="1" applyNumberFormat="1" applyFont="1" applyFill="1" applyBorder="1" applyAlignment="1" applyProtection="1">
      <alignment vertical="top"/>
      <protection hidden="1"/>
    </xf>
    <xf numFmtId="0" fontId="22" fillId="0" borderId="0" xfId="1" applyFont="1" applyFill="1" applyBorder="1" applyAlignment="1" applyProtection="1">
      <alignment horizontal="right" wrapText="1"/>
      <protection hidden="1"/>
    </xf>
    <xf numFmtId="0" fontId="4" fillId="0" borderId="0" xfId="0" applyFont="1" applyAlignment="1">
      <alignment horizontal="center"/>
    </xf>
    <xf numFmtId="0" fontId="11" fillId="0" borderId="0" xfId="1" applyFont="1" applyFill="1" applyBorder="1" applyAlignment="1" applyProtection="1">
      <alignment horizontal="right" wrapText="1"/>
      <protection hidden="1"/>
    </xf>
    <xf numFmtId="0" fontId="12" fillId="0" borderId="0" xfId="1" applyFont="1" applyFill="1" applyBorder="1" applyAlignment="1" applyProtection="1">
      <alignment horizontal="right" wrapText="1"/>
      <protection hidden="1"/>
    </xf>
    <xf numFmtId="0" fontId="14" fillId="0" borderId="0" xfId="1" applyFont="1" applyFill="1" applyBorder="1" applyAlignment="1" applyProtection="1">
      <alignment horizontal="right" wrapText="1"/>
      <protection hidden="1"/>
    </xf>
    <xf numFmtId="0" fontId="26" fillId="0" borderId="0" xfId="1" applyFont="1" applyFill="1" applyBorder="1" applyAlignment="1" applyProtection="1">
      <alignment horizontal="center" wrapText="1"/>
      <protection hidden="1"/>
    </xf>
    <xf numFmtId="0" fontId="3" fillId="4" borderId="2" xfId="0" applyFont="1" applyFill="1" applyBorder="1" applyAlignment="1" applyProtection="1">
      <alignment horizontal="center" vertical="center" textRotation="90"/>
      <protection hidden="1"/>
    </xf>
    <xf numFmtId="0" fontId="3" fillId="4" borderId="6" xfId="0" applyFont="1" applyFill="1" applyBorder="1" applyAlignment="1" applyProtection="1">
      <alignment horizontal="center" vertical="center" textRotation="90"/>
      <protection hidden="1"/>
    </xf>
    <xf numFmtId="0" fontId="3" fillId="4" borderId="7" xfId="0" applyFont="1" applyFill="1" applyBorder="1" applyAlignment="1" applyProtection="1">
      <alignment horizontal="center" vertical="center" textRotation="90"/>
      <protection hidden="1"/>
    </xf>
    <xf numFmtId="10" fontId="3" fillId="4" borderId="2" xfId="0" applyNumberFormat="1" applyFont="1" applyFill="1" applyBorder="1" applyAlignment="1" applyProtection="1">
      <alignment horizontal="center" vertical="center" textRotation="90"/>
      <protection hidden="1"/>
    </xf>
    <xf numFmtId="10" fontId="3" fillId="4" borderId="6" xfId="0" applyNumberFormat="1" applyFont="1" applyFill="1" applyBorder="1" applyAlignment="1" applyProtection="1">
      <alignment horizontal="center" vertical="center" textRotation="90"/>
      <protection hidden="1"/>
    </xf>
    <xf numFmtId="10" fontId="3" fillId="4" borderId="7" xfId="0" applyNumberFormat="1" applyFont="1" applyFill="1" applyBorder="1" applyAlignment="1" applyProtection="1">
      <alignment horizontal="center" vertical="center" textRotation="90"/>
      <protection hidden="1"/>
    </xf>
    <xf numFmtId="4" fontId="3" fillId="4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4" borderId="6" xfId="0" applyNumberFormat="1" applyFont="1" applyFill="1" applyBorder="1" applyAlignment="1" applyProtection="1">
      <alignment horizontal="center" vertical="center" wrapText="1"/>
      <protection hidden="1"/>
    </xf>
    <xf numFmtId="4" fontId="1" fillId="0" borderId="37" xfId="0" applyNumberFormat="1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4" fontId="3" fillId="4" borderId="2" xfId="0" applyNumberFormat="1" applyFont="1" applyFill="1" applyBorder="1" applyAlignment="1" applyProtection="1">
      <alignment horizontal="center" vertical="center" textRotation="90" wrapText="1"/>
      <protection hidden="1"/>
    </xf>
    <xf numFmtId="4" fontId="3" fillId="4" borderId="6" xfId="0" applyNumberFormat="1" applyFont="1" applyFill="1" applyBorder="1" applyAlignment="1" applyProtection="1">
      <alignment horizontal="center" vertical="center" textRotation="90" wrapText="1"/>
      <protection hidden="1"/>
    </xf>
    <xf numFmtId="4" fontId="3" fillId="4" borderId="7" xfId="0" applyNumberFormat="1" applyFont="1" applyFill="1" applyBorder="1" applyAlignment="1" applyProtection="1">
      <alignment horizontal="center" vertical="center" textRotation="90" wrapText="1"/>
      <protection hidden="1"/>
    </xf>
    <xf numFmtId="0" fontId="3" fillId="2" borderId="2" xfId="0" applyFont="1" applyFill="1" applyBorder="1" applyAlignment="1" applyProtection="1">
      <alignment horizontal="center" vertical="center" textRotation="90"/>
      <protection hidden="1"/>
    </xf>
    <xf numFmtId="0" fontId="3" fillId="2" borderId="6" xfId="0" applyFont="1" applyFill="1" applyBorder="1" applyAlignment="1" applyProtection="1">
      <alignment horizontal="center" vertical="center" textRotation="90"/>
      <protection hidden="1"/>
    </xf>
    <xf numFmtId="0" fontId="3" fillId="2" borderId="7" xfId="0" applyFont="1" applyFill="1" applyBorder="1" applyAlignment="1" applyProtection="1">
      <alignment horizontal="center" vertical="center" textRotation="90"/>
      <protection hidden="1"/>
    </xf>
    <xf numFmtId="10" fontId="3" fillId="2" borderId="2" xfId="0" applyNumberFormat="1" applyFont="1" applyFill="1" applyBorder="1" applyAlignment="1" applyProtection="1">
      <alignment horizontal="center" vertical="center" textRotation="90"/>
      <protection hidden="1"/>
    </xf>
    <xf numFmtId="10" fontId="3" fillId="2" borderId="6" xfId="0" applyNumberFormat="1" applyFont="1" applyFill="1" applyBorder="1" applyAlignment="1" applyProtection="1">
      <alignment horizontal="center" vertical="center" textRotation="90"/>
      <protection hidden="1"/>
    </xf>
    <xf numFmtId="10" fontId="3" fillId="2" borderId="7" xfId="0" applyNumberFormat="1" applyFont="1" applyFill="1" applyBorder="1" applyAlignment="1" applyProtection="1">
      <alignment horizontal="center" vertical="center" textRotation="90"/>
      <protection hidden="1"/>
    </xf>
    <xf numFmtId="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2" borderId="6" xfId="0" applyNumberFormat="1" applyFont="1" applyFill="1" applyBorder="1" applyAlignment="1" applyProtection="1">
      <alignment horizontal="center" vertical="center" wrapText="1"/>
      <protection hidden="1"/>
    </xf>
    <xf numFmtId="4" fontId="3" fillId="4" borderId="2" xfId="0" applyNumberFormat="1" applyFont="1" applyFill="1" applyBorder="1" applyAlignment="1" applyProtection="1">
      <alignment horizontal="center" vertical="center" wrapText="1" shrinkToFit="1"/>
      <protection hidden="1"/>
    </xf>
    <xf numFmtId="4" fontId="3" fillId="4" borderId="6" xfId="0" applyNumberFormat="1" applyFont="1" applyFill="1" applyBorder="1" applyAlignment="1" applyProtection="1">
      <alignment horizontal="center" vertical="center" wrapText="1" shrinkToFit="1"/>
      <protection hidden="1"/>
    </xf>
    <xf numFmtId="4" fontId="3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4" fontId="3" fillId="2" borderId="6" xfId="0" applyNumberFormat="1" applyFont="1" applyFill="1" applyBorder="1" applyAlignment="1" applyProtection="1">
      <alignment horizontal="center" vertical="center" wrapText="1" shrinkToFit="1"/>
      <protection hidden="1"/>
    </xf>
    <xf numFmtId="0" fontId="27" fillId="4" borderId="6" xfId="0" applyFont="1" applyFill="1" applyBorder="1" applyAlignment="1" applyProtection="1">
      <alignment horizontal="left" vertical="center" wrapText="1"/>
      <protection hidden="1"/>
    </xf>
  </cellXfs>
  <cellStyles count="2">
    <cellStyle name="Excel Built-in Normal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473075</xdr:colOff>
      <xdr:row>7</xdr:row>
      <xdr:rowOff>581025</xdr:rowOff>
    </xdr:from>
    <xdr:to>
      <xdr:col>1</xdr:col>
      <xdr:colOff>4235450</xdr:colOff>
      <xdr:row>15</xdr:row>
      <xdr:rowOff>72700</xdr:rowOff>
    </xdr:to>
    <xdr:pic>
      <xdr:nvPicPr>
        <xdr:cNvPr id="2" name="Picture 1" descr="Copy of SEALINE_Logo_rgb_black-3e64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3075" y="1514475"/>
          <a:ext cx="3762375" cy="117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64024</xdr:rowOff>
    </xdr:from>
    <xdr:to>
      <xdr:col>23</xdr:col>
      <xdr:colOff>94307</xdr:colOff>
      <xdr:row>7</xdr:row>
      <xdr:rowOff>368300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4024"/>
          <a:ext cx="5091756" cy="12377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counts%20Eyachts/Google%20Drive/eyachts/EY%20Sealine/Pricelists/AUD%20Pricelists/In%20Progress/Pricelist%20Sealine%20Ja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330.16_offer"/>
      <sheetName val="S330.16_offer"/>
      <sheetName val="F380.16_offer"/>
      <sheetName val="DB"/>
      <sheetName val="S450.16_offer"/>
      <sheetName val="F450.16_offer"/>
      <sheetName val="F530.16_offer"/>
      <sheetName val="AllBoats"/>
      <sheetName val="Sheet1"/>
      <sheetName val="C43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/>
          <cell r="B1"/>
          <cell r="C1"/>
          <cell r="D1" t="str">
            <v>English</v>
          </cell>
          <cell r="E1" t="str">
            <v>French</v>
          </cell>
          <cell r="F1" t="str">
            <v>German</v>
          </cell>
          <cell r="G1"/>
          <cell r="H1"/>
          <cell r="I1" t="str">
            <v>Dutch</v>
          </cell>
          <cell r="J1" t="str">
            <v>Spanish</v>
          </cell>
          <cell r="K1"/>
          <cell r="L1"/>
          <cell r="M1"/>
          <cell r="O1"/>
          <cell r="P1"/>
        </row>
        <row r="2">
          <cell r="A2" t="str">
            <v>CPart-No</v>
          </cell>
          <cell r="B2" t="str">
            <v>X-No</v>
          </cell>
          <cell r="C2"/>
          <cell r="D2" t="str">
            <v>Description</v>
          </cell>
          <cell r="E2" t="str">
            <v>Description</v>
          </cell>
          <cell r="F2" t="str">
            <v>Description</v>
          </cell>
          <cell r="G2"/>
          <cell r="H2"/>
          <cell r="I2"/>
          <cell r="J2"/>
          <cell r="K2"/>
          <cell r="L2"/>
          <cell r="M2"/>
          <cell r="O2"/>
          <cell r="P2"/>
        </row>
        <row r="3">
          <cell r="A3" t="str">
            <v>C330.16XA1000</v>
          </cell>
          <cell r="B3" t="str">
            <v>XA1000</v>
          </cell>
          <cell r="C3"/>
          <cell r="D3" t="str">
            <v>Hull, standard</v>
          </cell>
          <cell r="E3" t="str">
            <v>Coque standard</v>
          </cell>
          <cell r="F3" t="str">
            <v>GFK Rumpf, weißes Gelcoat, Standard</v>
          </cell>
          <cell r="G3"/>
          <cell r="H3"/>
          <cell r="I3" t="str">
            <v>Romp, Standaard</v>
          </cell>
          <cell r="J3" t="str">
            <v>Color casco, estándar</v>
          </cell>
          <cell r="K3" t="str">
            <v>X</v>
          </cell>
          <cell r="L3"/>
          <cell r="M3"/>
          <cell r="N3" t="str">
            <v>Standard</v>
          </cell>
          <cell r="O3"/>
          <cell r="P3" t="str">
            <v>standard</v>
          </cell>
        </row>
        <row r="4">
          <cell r="A4" t="str">
            <v>F380.16XA1000</v>
          </cell>
          <cell r="B4" t="str">
            <v>XA1000</v>
          </cell>
          <cell r="C4"/>
          <cell r="D4" t="str">
            <v>Hull, standard</v>
          </cell>
          <cell r="E4" t="str">
            <v>Coque standard</v>
          </cell>
          <cell r="F4" t="str">
            <v>GFK Rumpf, weißes Gelcoat, Standard</v>
          </cell>
          <cell r="G4"/>
          <cell r="H4"/>
          <cell r="I4" t="str">
            <v>Romp, Standaard</v>
          </cell>
          <cell r="J4" t="str">
            <v>Color casco, estándar</v>
          </cell>
          <cell r="K4" t="str">
            <v>X</v>
          </cell>
          <cell r="L4"/>
          <cell r="M4"/>
          <cell r="N4" t="str">
            <v>Standard</v>
          </cell>
          <cell r="O4"/>
          <cell r="P4" t="str">
            <v>standard</v>
          </cell>
        </row>
        <row r="5">
          <cell r="A5" t="str">
            <v>F450.16XA1000</v>
          </cell>
          <cell r="B5" t="str">
            <v>XA1000</v>
          </cell>
          <cell r="C5"/>
          <cell r="D5" t="str">
            <v>Hull, standard</v>
          </cell>
          <cell r="E5" t="str">
            <v>Coque standard</v>
          </cell>
          <cell r="F5" t="str">
            <v>GFK Rumpf, weißes Gelcoat, Standard</v>
          </cell>
          <cell r="G5"/>
          <cell r="H5"/>
          <cell r="I5" t="str">
            <v>Romp, Standaard</v>
          </cell>
          <cell r="J5" t="str">
            <v>Color casco, estándar</v>
          </cell>
          <cell r="K5" t="str">
            <v>X</v>
          </cell>
          <cell r="L5"/>
          <cell r="M5"/>
          <cell r="N5" t="str">
            <v>Standard</v>
          </cell>
          <cell r="O5"/>
          <cell r="P5" t="str">
            <v>standard</v>
          </cell>
        </row>
        <row r="6">
          <cell r="A6" t="str">
            <v>F530.16XA1000</v>
          </cell>
          <cell r="B6" t="str">
            <v>XA1000</v>
          </cell>
          <cell r="C6"/>
          <cell r="D6" t="str">
            <v>Hull, standard</v>
          </cell>
          <cell r="E6" t="str">
            <v>Hull, standard</v>
          </cell>
          <cell r="F6" t="str">
            <v>GFK Rumpf, weißes Gelcoat, Standard</v>
          </cell>
          <cell r="G6"/>
          <cell r="H6"/>
          <cell r="I6" t="str">
            <v>Hull, standard</v>
          </cell>
          <cell r="J6" t="str">
            <v>Hull, standard</v>
          </cell>
          <cell r="K6" t="str">
            <v>X</v>
          </cell>
          <cell r="L6"/>
          <cell r="M6"/>
          <cell r="N6" t="str">
            <v>Standard</v>
          </cell>
          <cell r="O6"/>
          <cell r="P6" t="str">
            <v>standard</v>
          </cell>
        </row>
        <row r="7">
          <cell r="A7" t="str">
            <v>S330.16XA1000</v>
          </cell>
          <cell r="B7" t="str">
            <v>XA1000</v>
          </cell>
          <cell r="C7"/>
          <cell r="D7" t="str">
            <v>Hull, standard</v>
          </cell>
          <cell r="E7" t="str">
            <v>Coque standard</v>
          </cell>
          <cell r="F7" t="str">
            <v>GFK Rumpf, weißes Gelcoat, Standard</v>
          </cell>
          <cell r="G7"/>
          <cell r="H7"/>
          <cell r="I7" t="str">
            <v>Romp, Standaard</v>
          </cell>
          <cell r="J7" t="str">
            <v>Color casco, estándar</v>
          </cell>
          <cell r="K7" t="str">
            <v>X</v>
          </cell>
          <cell r="L7"/>
          <cell r="M7"/>
          <cell r="N7" t="str">
            <v>Standard</v>
          </cell>
          <cell r="O7"/>
          <cell r="P7" t="str">
            <v>standard</v>
          </cell>
        </row>
        <row r="8">
          <cell r="A8" t="str">
            <v>S450.16XA1000</v>
          </cell>
          <cell r="B8" t="str">
            <v>XA1000</v>
          </cell>
          <cell r="C8"/>
          <cell r="D8" t="str">
            <v>Hull, standard</v>
          </cell>
          <cell r="E8" t="str">
            <v>Coque standard</v>
          </cell>
          <cell r="F8" t="str">
            <v>GFK Rumpf, weißes Gelcoat, Standard</v>
          </cell>
          <cell r="G8"/>
          <cell r="H8"/>
          <cell r="I8" t="str">
            <v>Romp, Standaard</v>
          </cell>
          <cell r="J8" t="str">
            <v>Color casco, estándar</v>
          </cell>
          <cell r="K8" t="str">
            <v>X</v>
          </cell>
          <cell r="L8"/>
          <cell r="M8"/>
          <cell r="N8" t="str">
            <v>Standard</v>
          </cell>
          <cell r="O8"/>
          <cell r="P8" t="str">
            <v>standard</v>
          </cell>
        </row>
        <row r="9">
          <cell r="A9" t="str">
            <v>C330.16XA1001</v>
          </cell>
          <cell r="B9" t="str">
            <v>XA1001</v>
          </cell>
          <cell r="C9"/>
          <cell r="D9" t="str">
            <v>Painted hull according to colour cards</v>
          </cell>
          <cell r="E9" t="str">
            <v>Peinture de coque suivant échantillon</v>
          </cell>
          <cell r="F9" t="str">
            <v>GFK Rumpf lackiert, gem. Farbauswahl</v>
          </cell>
          <cell r="G9"/>
          <cell r="H9"/>
          <cell r="I9" t="str">
            <v>Romp gespoten in kleur (kleurkeuze volgens kleurenkaart)</v>
          </cell>
          <cell r="J9" t="str">
            <v>Casco pintado, según gama de colores</v>
          </cell>
          <cell r="K9"/>
          <cell r="L9" t="str">
            <v>X</v>
          </cell>
          <cell r="M9"/>
          <cell r="N9">
            <v>18442.741935483871</v>
          </cell>
          <cell r="O9"/>
          <cell r="P9">
            <v>9900</v>
          </cell>
        </row>
        <row r="10">
          <cell r="A10" t="str">
            <v>F380.16XA1001</v>
          </cell>
          <cell r="B10" t="str">
            <v>XA1001</v>
          </cell>
          <cell r="C10"/>
          <cell r="D10" t="str">
            <v>Painted hull according to colour cards</v>
          </cell>
          <cell r="E10" t="str">
            <v>Peinture de coque suivant échantillon</v>
          </cell>
          <cell r="F10" t="str">
            <v>GFK Rumpf lackiert, gem. Farbauswahl</v>
          </cell>
          <cell r="G10"/>
          <cell r="H10"/>
          <cell r="I10" t="str">
            <v>Geschilderde Romp volgens kleurenkaart</v>
          </cell>
          <cell r="J10" t="str">
            <v>Casco pintado, según gama de colores</v>
          </cell>
          <cell r="K10"/>
          <cell r="L10" t="str">
            <v>X</v>
          </cell>
          <cell r="M10"/>
          <cell r="N10">
            <v>27757.258064516132</v>
          </cell>
          <cell r="O10"/>
          <cell r="P10">
            <v>14900</v>
          </cell>
        </row>
        <row r="11">
          <cell r="A11" t="str">
            <v>F450.16XA1001</v>
          </cell>
          <cell r="B11" t="str">
            <v>XA1001</v>
          </cell>
          <cell r="C11"/>
          <cell r="D11" t="str">
            <v>Painted hull according to colour cards</v>
          </cell>
          <cell r="E11" t="str">
            <v>Peinture de coque suivant échantillon</v>
          </cell>
          <cell r="F11" t="str">
            <v>GFK Rumpf lackiert, gem. Farbauswahl</v>
          </cell>
          <cell r="G11"/>
          <cell r="H11"/>
          <cell r="I11" t="str">
            <v>Geschilderde Romp volgens kleurenkaart</v>
          </cell>
          <cell r="J11" t="str">
            <v>Casco pintado, según gama de colores</v>
          </cell>
          <cell r="K11"/>
          <cell r="L11" t="str">
            <v>X</v>
          </cell>
          <cell r="M11"/>
          <cell r="N11">
            <v>35208.870967741939</v>
          </cell>
          <cell r="O11"/>
          <cell r="P11">
            <v>18900</v>
          </cell>
        </row>
        <row r="12">
          <cell r="A12" t="str">
            <v>F530.16XA1001</v>
          </cell>
          <cell r="B12" t="str">
            <v>XA1001</v>
          </cell>
          <cell r="C12"/>
          <cell r="D12" t="str">
            <v>Painted hull according to colour cards</v>
          </cell>
          <cell r="E12" t="str">
            <v>Peinture de coque suivant échantillon</v>
          </cell>
          <cell r="F12" t="str">
            <v>GFK Rumpf lackiert, gem. Farbauswahl</v>
          </cell>
          <cell r="G12"/>
          <cell r="H12"/>
          <cell r="I12" t="str">
            <v>Geschilderde Romp volgens kleurenkaart</v>
          </cell>
          <cell r="J12" t="str">
            <v>Casco pintado, según gama de colores</v>
          </cell>
          <cell r="K12"/>
          <cell r="L12" t="str">
            <v>X</v>
          </cell>
          <cell r="M12"/>
          <cell r="N12">
            <v>48435.483870967742</v>
          </cell>
          <cell r="O12"/>
          <cell r="P12">
            <v>26000</v>
          </cell>
        </row>
        <row r="13">
          <cell r="A13" t="str">
            <v>S330.16XA1001</v>
          </cell>
          <cell r="B13" t="str">
            <v>XA1001</v>
          </cell>
          <cell r="C13"/>
          <cell r="D13" t="str">
            <v>Painted hull according to colour cards</v>
          </cell>
          <cell r="E13" t="str">
            <v>Peinture de coque suivant échantillon</v>
          </cell>
          <cell r="F13" t="str">
            <v>GFK Rumpf lackiert, gem. Farbauswahl</v>
          </cell>
          <cell r="G13"/>
          <cell r="H13"/>
          <cell r="I13" t="str">
            <v>Romp gespoten in kleur (kleurkeuze volgens kleurenkaart)</v>
          </cell>
          <cell r="J13" t="str">
            <v>Casco pintado, según gama de colores</v>
          </cell>
          <cell r="K13"/>
          <cell r="L13" t="str">
            <v>X</v>
          </cell>
          <cell r="M13"/>
          <cell r="N13">
            <v>18442.741935483871</v>
          </cell>
          <cell r="O13"/>
          <cell r="P13">
            <v>9900</v>
          </cell>
        </row>
        <row r="14">
          <cell r="A14" t="str">
            <v>S450.16XA1001</v>
          </cell>
          <cell r="B14" t="str">
            <v>XA1001</v>
          </cell>
          <cell r="C14"/>
          <cell r="D14" t="str">
            <v>Painted hull according to colour cards</v>
          </cell>
          <cell r="E14" t="str">
            <v>Peinture de coque suivant échantillon</v>
          </cell>
          <cell r="F14" t="str">
            <v>GFK Rumpf lackiert, gem. Farbauswahl</v>
          </cell>
          <cell r="G14"/>
          <cell r="H14"/>
          <cell r="I14" t="str">
            <v>Painted hull according to color cards</v>
          </cell>
          <cell r="J14" t="str">
            <v>Painted hull according to color cards</v>
          </cell>
          <cell r="K14"/>
          <cell r="L14" t="str">
            <v>X</v>
          </cell>
          <cell r="M14"/>
          <cell r="N14">
            <v>35208.870967741939</v>
          </cell>
          <cell r="O14"/>
          <cell r="P14">
            <v>18900</v>
          </cell>
        </row>
        <row r="15">
          <cell r="A15" t="str">
            <v>C330.16XA2000</v>
          </cell>
          <cell r="B15" t="str">
            <v>XA2000</v>
          </cell>
          <cell r="C15"/>
          <cell r="D15" t="str">
            <v>Waterline, standard black (gelcoat)</v>
          </cell>
          <cell r="E15" t="str">
            <v>Bande noire à la ligne de flottaison</v>
          </cell>
          <cell r="F15" t="str">
            <v>Wasserpass, Standard, Gelcoat-Farbe: Schwarz</v>
          </cell>
          <cell r="G15"/>
          <cell r="H15"/>
          <cell r="I15" t="str">
            <v>Waterlijn, Standaard zwart (gelcoat)</v>
          </cell>
          <cell r="J15" t="str">
            <v>Linea de flotación, negro estándar</v>
          </cell>
          <cell r="K15" t="str">
            <v>X</v>
          </cell>
          <cell r="L15"/>
          <cell r="M15"/>
          <cell r="N15" t="str">
            <v>Standard</v>
          </cell>
          <cell r="O15"/>
          <cell r="P15" t="str">
            <v>standard</v>
          </cell>
        </row>
        <row r="16">
          <cell r="A16" t="str">
            <v>F380.16XA2000</v>
          </cell>
          <cell r="B16" t="str">
            <v>XA2000</v>
          </cell>
          <cell r="C16"/>
          <cell r="D16" t="str">
            <v>Waterline, standard black</v>
          </cell>
          <cell r="E16" t="str">
            <v>Bande noire à la ligne de flottaison</v>
          </cell>
          <cell r="F16" t="str">
            <v>Wasserpass, Standard, Gelcoat-Farbe: Schwarz</v>
          </cell>
          <cell r="G16"/>
          <cell r="H16"/>
          <cell r="I16" t="str">
            <v>Waterlijn, Standaard zwart</v>
          </cell>
          <cell r="J16" t="str">
            <v>Linea de flotación, negro estándar</v>
          </cell>
          <cell r="K16" t="str">
            <v>X</v>
          </cell>
          <cell r="L16"/>
          <cell r="M16"/>
          <cell r="N16" t="str">
            <v>Standard</v>
          </cell>
          <cell r="O16"/>
          <cell r="P16" t="str">
            <v>standard</v>
          </cell>
        </row>
        <row r="17">
          <cell r="A17" t="str">
            <v>F450.16XA2000</v>
          </cell>
          <cell r="B17" t="str">
            <v>XA2000</v>
          </cell>
          <cell r="C17"/>
          <cell r="D17" t="str">
            <v>Waterline, standard black</v>
          </cell>
          <cell r="E17" t="str">
            <v>Bande noire à la ligne de flottaison</v>
          </cell>
          <cell r="F17" t="str">
            <v>Wasserpass, Standard, Gelcoat-Farbe: Schwarz</v>
          </cell>
          <cell r="G17"/>
          <cell r="H17"/>
          <cell r="I17" t="str">
            <v>Waterlijn, Standaard zwart</v>
          </cell>
          <cell r="J17" t="str">
            <v>Linea de flotación, negro estándar</v>
          </cell>
          <cell r="K17" t="str">
            <v>X</v>
          </cell>
          <cell r="L17"/>
          <cell r="M17"/>
          <cell r="N17" t="str">
            <v>Standard</v>
          </cell>
          <cell r="O17"/>
          <cell r="P17" t="str">
            <v>standard</v>
          </cell>
        </row>
        <row r="18">
          <cell r="A18" t="str">
            <v>F530.16XA2000</v>
          </cell>
          <cell r="B18" t="str">
            <v>XA2000</v>
          </cell>
          <cell r="C18"/>
          <cell r="D18" t="str">
            <v>Waterline, standard black</v>
          </cell>
          <cell r="E18" t="str">
            <v>Bande noire à la ligne de flottaison</v>
          </cell>
          <cell r="F18" t="str">
            <v>Wasserpass, Standard, Gelcoat-Farbe: Schwarz</v>
          </cell>
          <cell r="G18"/>
          <cell r="H18"/>
          <cell r="I18" t="str">
            <v>Waterlijn, Standaard zwart</v>
          </cell>
          <cell r="J18" t="str">
            <v>Linea de flotación, negro estándar</v>
          </cell>
          <cell r="K18" t="str">
            <v>X</v>
          </cell>
          <cell r="L18"/>
          <cell r="M18"/>
          <cell r="N18" t="str">
            <v>Standard</v>
          </cell>
          <cell r="O18"/>
          <cell r="P18" t="str">
            <v>standard</v>
          </cell>
        </row>
        <row r="19">
          <cell r="A19" t="str">
            <v>S330.16XA2000</v>
          </cell>
          <cell r="B19" t="str">
            <v>XA2000</v>
          </cell>
          <cell r="C19"/>
          <cell r="D19" t="str">
            <v>Waterline, standard black (gelcoat)</v>
          </cell>
          <cell r="E19" t="str">
            <v>Ligne de flottaison noire (Gelcoat)</v>
          </cell>
          <cell r="F19" t="str">
            <v>Wasserpass, Standard, Gelcoat-Farbe: Schwarz</v>
          </cell>
          <cell r="G19"/>
          <cell r="H19"/>
          <cell r="I19" t="str">
            <v>Waterlijn, Standaard zwart (gelcoat)</v>
          </cell>
          <cell r="J19" t="str">
            <v>Linea de flotación, negro estándar</v>
          </cell>
          <cell r="K19" t="str">
            <v>X</v>
          </cell>
          <cell r="L19"/>
          <cell r="M19"/>
          <cell r="N19" t="str">
            <v>Standard</v>
          </cell>
          <cell r="O19"/>
          <cell r="P19" t="str">
            <v>standard</v>
          </cell>
        </row>
        <row r="20">
          <cell r="A20" t="str">
            <v>S450.16XA2000</v>
          </cell>
          <cell r="B20" t="str">
            <v>XA2000</v>
          </cell>
          <cell r="C20"/>
          <cell r="D20" t="str">
            <v>Waterline, standard black</v>
          </cell>
          <cell r="E20" t="str">
            <v>Bande noire à la ligne de flottaison</v>
          </cell>
          <cell r="F20" t="str">
            <v>Wasserpass, Standard, Gelcoat-Farbe: Schwarz</v>
          </cell>
          <cell r="G20"/>
          <cell r="H20"/>
          <cell r="I20" t="str">
            <v>Waterline, standard black</v>
          </cell>
          <cell r="J20" t="str">
            <v>Linea de flotación, negro estándar</v>
          </cell>
          <cell r="K20" t="str">
            <v>X</v>
          </cell>
          <cell r="L20"/>
          <cell r="M20"/>
          <cell r="N20" t="str">
            <v>Standard</v>
          </cell>
          <cell r="O20"/>
          <cell r="P20" t="str">
            <v>standard</v>
          </cell>
        </row>
        <row r="21">
          <cell r="A21" t="str">
            <v>C330.16XA2001</v>
          </cell>
          <cell r="B21" t="str">
            <v>XA2001</v>
          </cell>
          <cell r="C21"/>
          <cell r="D21" t="str">
            <v>Waterline, painted (colour selection, only with XA1001)</v>
          </cell>
          <cell r="E21" t="str">
            <v>Bande de couleur différente ( seulement avec coque peinture XA1001)</v>
          </cell>
          <cell r="F21" t="str">
            <v>Wasserpass. lackiert gem. Farbauswahl (nur mit XA1001)</v>
          </cell>
          <cell r="G21"/>
          <cell r="H21"/>
          <cell r="I21" t="str">
            <v>Waterlijn, in kleur (kleur selectie, enkel met XA1001)</v>
          </cell>
          <cell r="J21" t="str">
            <v>linea de flotación pintada (selección color, solo con XA1001 )</v>
          </cell>
          <cell r="K21"/>
          <cell r="L21" t="str">
            <v>X</v>
          </cell>
          <cell r="M21"/>
          <cell r="N21">
            <v>726.53225806451621</v>
          </cell>
          <cell r="O21"/>
          <cell r="P21">
            <v>390</v>
          </cell>
        </row>
        <row r="22">
          <cell r="A22" t="str">
            <v>F380.16XA2001</v>
          </cell>
          <cell r="B22" t="str">
            <v>XA2001</v>
          </cell>
          <cell r="C22"/>
          <cell r="D22" t="str">
            <v>Waterline, painted (colour selection, only with XA1001)</v>
          </cell>
          <cell r="E22" t="str">
            <v>Bande de couleur différente ( seulement avec coque peinture XA1001)</v>
          </cell>
          <cell r="F22" t="str">
            <v>Wasserpass. lackiert gem. Farbauswahl (nur mit XA1001)</v>
          </cell>
          <cell r="G22"/>
          <cell r="H22"/>
          <cell r="I22" t="str">
            <v>Waterlijn, geschilderd (kleur selectie, enkel met XA1001)</v>
          </cell>
          <cell r="J22" t="str">
            <v>linea de flotación pintada (selección color, solo con XA1001 )</v>
          </cell>
          <cell r="K22"/>
          <cell r="L22" t="str">
            <v>X</v>
          </cell>
          <cell r="M22"/>
          <cell r="N22">
            <v>1769.7580645161293</v>
          </cell>
          <cell r="O22"/>
          <cell r="P22">
            <v>950</v>
          </cell>
        </row>
        <row r="23">
          <cell r="A23" t="str">
            <v>F450.16XA2001</v>
          </cell>
          <cell r="B23" t="str">
            <v>XA2001</v>
          </cell>
          <cell r="C23"/>
          <cell r="D23" t="str">
            <v>Waterline, painted (colour selection, only with XA1001)</v>
          </cell>
          <cell r="E23" t="str">
            <v>Bande de couleur différente ( seulement avec coque peinture XA1001)</v>
          </cell>
          <cell r="F23" t="str">
            <v>Wasserpass. lackiert gem. Farbauswahl (nur mit XA1001)</v>
          </cell>
          <cell r="G23"/>
          <cell r="H23"/>
          <cell r="I23" t="str">
            <v>Waterlijn, geschilderd (kleur selectie, enkel met XA1001)</v>
          </cell>
          <cell r="J23" t="str">
            <v>linea de flotación pintada (selección color, solo con XA1001 )</v>
          </cell>
          <cell r="K23"/>
          <cell r="L23" t="str">
            <v>X</v>
          </cell>
          <cell r="M23"/>
          <cell r="N23">
            <v>838.30645161290329</v>
          </cell>
          <cell r="O23"/>
          <cell r="P23">
            <v>450</v>
          </cell>
        </row>
        <row r="24">
          <cell r="A24" t="str">
            <v>F530.16XA2001</v>
          </cell>
          <cell r="B24" t="str">
            <v>XA2001</v>
          </cell>
          <cell r="C24"/>
          <cell r="D24" t="str">
            <v>Waterline, painted (colour selection, only with XA1001)</v>
          </cell>
          <cell r="E24" t="str">
            <v>Bande de couleur différente ( seulement avec coque peinture XA1001)</v>
          </cell>
          <cell r="F24" t="str">
            <v>Wasserpass. lackiert gem. Farbauswahl (nur mit XA1001)</v>
          </cell>
          <cell r="G24"/>
          <cell r="H24"/>
          <cell r="I24" t="str">
            <v>Waterlijn, geschilderd (kleur selectie, enkel met XA1001)</v>
          </cell>
          <cell r="J24" t="str">
            <v>linea de flotación pintada (selección color, solo con XA1001 )</v>
          </cell>
          <cell r="K24"/>
          <cell r="L24" t="str">
            <v>X</v>
          </cell>
          <cell r="M24"/>
          <cell r="N24">
            <v>1490.3225806451612</v>
          </cell>
          <cell r="O24"/>
          <cell r="P24">
            <v>800</v>
          </cell>
        </row>
        <row r="25">
          <cell r="A25" t="str">
            <v>S330.16XA2001</v>
          </cell>
          <cell r="B25" t="str">
            <v>XA2001</v>
          </cell>
          <cell r="C25"/>
          <cell r="D25" t="str">
            <v>Waterline, painted (colour selection, only with XA1001)</v>
          </cell>
          <cell r="E25" t="str">
            <v>Bande de couleur différente ( seulement avec coque peinture XA1001)</v>
          </cell>
          <cell r="F25" t="str">
            <v>Wasserpass. lackiert gem. Farbauswahl (nur mit XA1001)</v>
          </cell>
          <cell r="G25"/>
          <cell r="H25"/>
          <cell r="I25" t="str">
            <v>Waterlijn, in kleur (kleur selectie, enkel met XA1001)</v>
          </cell>
          <cell r="J25" t="str">
            <v>linea de flotación pintada (selección color, solo con XA1001 )</v>
          </cell>
          <cell r="K25"/>
          <cell r="L25" t="str">
            <v>X</v>
          </cell>
          <cell r="M25"/>
          <cell r="N25">
            <v>726.53225806451621</v>
          </cell>
          <cell r="O25"/>
          <cell r="P25">
            <v>390</v>
          </cell>
        </row>
        <row r="26">
          <cell r="A26" t="str">
            <v>S450.16XA2001</v>
          </cell>
          <cell r="B26" t="str">
            <v>XA2001</v>
          </cell>
          <cell r="C26"/>
          <cell r="D26" t="str">
            <v>Waterline, painted (colour selection, only with XA1001 )</v>
          </cell>
          <cell r="E26" t="str">
            <v>Bande de couleur différente ( seulement avec coque peinture XA1001)</v>
          </cell>
          <cell r="F26" t="str">
            <v>Wasserpass. lackiert gem. Farbauswahl (nur mit XA1001)</v>
          </cell>
          <cell r="G26"/>
          <cell r="H26"/>
          <cell r="I26" t="str">
            <v>Waterline, painted (color selection, only with XA1001 )</v>
          </cell>
          <cell r="J26" t="str">
            <v>linea de flotación pintada (selección color, solo con XA1001 )</v>
          </cell>
          <cell r="K26"/>
          <cell r="L26" t="str">
            <v>X</v>
          </cell>
          <cell r="M26"/>
          <cell r="N26">
            <v>838.30645161290329</v>
          </cell>
          <cell r="O26"/>
          <cell r="P26">
            <v>450</v>
          </cell>
        </row>
        <row r="27">
          <cell r="A27" t="str">
            <v>F530.16XA2002</v>
          </cell>
          <cell r="B27" t="str">
            <v>XA2002</v>
          </cell>
          <cell r="C27"/>
          <cell r="D27" t="str">
            <v>Waterline, painted (colour selection, metallic only with XA1001 )</v>
          </cell>
          <cell r="E27"/>
          <cell r="F27"/>
          <cell r="G27"/>
          <cell r="H27"/>
          <cell r="I27"/>
          <cell r="J27"/>
          <cell r="K27"/>
          <cell r="L27"/>
          <cell r="M27"/>
          <cell r="N27">
            <v>3353.2258064516132</v>
          </cell>
          <cell r="O27"/>
          <cell r="P27">
            <v>1800</v>
          </cell>
        </row>
        <row r="28">
          <cell r="A28" t="str">
            <v>F450.16XA4000</v>
          </cell>
          <cell r="B28" t="str">
            <v>XA4000</v>
          </cell>
          <cell r="C28"/>
          <cell r="D28" t="str">
            <v>Aft Pillars painted in antracite (according to colour cards)</v>
          </cell>
          <cell r="E28" t="str">
            <v>Superstructures arrière peints, antracite</v>
          </cell>
          <cell r="F28" t="str">
            <v>Achtern Säulen, lackiert in Farbe Anthrazit</v>
          </cell>
          <cell r="G28"/>
          <cell r="H28"/>
          <cell r="I28" t="str">
            <v>Achterste Stijlen geschilderd in antraciet</v>
          </cell>
          <cell r="J28" t="str">
            <v>Pilares de Popa pintados en Antracita</v>
          </cell>
          <cell r="K28" t="str">
            <v>X</v>
          </cell>
          <cell r="L28"/>
          <cell r="M28"/>
          <cell r="N28" t="str">
            <v>Standard</v>
          </cell>
          <cell r="O28"/>
          <cell r="P28" t="str">
            <v>standard</v>
          </cell>
        </row>
        <row r="29">
          <cell r="A29" t="str">
            <v>F530.16XA4000</v>
          </cell>
          <cell r="B29" t="str">
            <v>XA4000</v>
          </cell>
          <cell r="C29"/>
          <cell r="D29" t="str">
            <v>Aft Pillar, standard</v>
          </cell>
          <cell r="E29" t="str">
            <v>Superstructures arrière, standards</v>
          </cell>
          <cell r="F29" t="str">
            <v>Achtern Säule, Standard, Gelcoat Farbe Weiß</v>
          </cell>
          <cell r="G29"/>
          <cell r="H29"/>
          <cell r="I29" t="str">
            <v>Aft Pillar, standard</v>
          </cell>
          <cell r="J29" t="str">
            <v>Pilares de Popa, estándar</v>
          </cell>
          <cell r="K29" t="str">
            <v>X</v>
          </cell>
          <cell r="L29"/>
          <cell r="M29"/>
          <cell r="N29" t="str">
            <v>Standard</v>
          </cell>
          <cell r="O29"/>
          <cell r="P29" t="str">
            <v>standard</v>
          </cell>
        </row>
        <row r="30">
          <cell r="A30" t="str">
            <v>S450.16XA4000</v>
          </cell>
          <cell r="B30" t="str">
            <v>XA4000</v>
          </cell>
          <cell r="C30"/>
          <cell r="D30" t="str">
            <v>Aft Pillars painted in antracite (according to colour cards)</v>
          </cell>
          <cell r="E30" t="str">
            <v>Superstructures arrière peints, antracite</v>
          </cell>
          <cell r="F30" t="str">
            <v>Achtern Säulen, lackiert in Farbe Anthrazit</v>
          </cell>
          <cell r="G30"/>
          <cell r="H30"/>
          <cell r="I30" t="str">
            <v>Achterste Stijlen geschilderd in antraciet</v>
          </cell>
          <cell r="J30" t="str">
            <v>Pilares de Popa pintados en Antracita</v>
          </cell>
          <cell r="K30" t="str">
            <v>X</v>
          </cell>
          <cell r="L30"/>
          <cell r="M30"/>
          <cell r="N30" t="str">
            <v>Standard</v>
          </cell>
          <cell r="O30"/>
          <cell r="P30" t="str">
            <v>standard</v>
          </cell>
        </row>
        <row r="31">
          <cell r="A31" t="str">
            <v>F450.16XA4001</v>
          </cell>
          <cell r="B31" t="str">
            <v>XA4001</v>
          </cell>
          <cell r="C31"/>
          <cell r="D31" t="str">
            <v>Aft Pillars painted in different colours (colour selection - non metallic)</v>
          </cell>
          <cell r="E31" t="str">
            <v>Superstructures arrière peints couleur au choix (non métallique)</v>
          </cell>
          <cell r="F31" t="str">
            <v>Achtern Säule lackiert gem. Farbkarte (keine Metallic Lackierung)</v>
          </cell>
          <cell r="G31"/>
          <cell r="H31"/>
          <cell r="I31" t="str">
            <v>Achterste Stijlen geschilderd in verschillende kleuren (kleur selectie - non metallic)</v>
          </cell>
          <cell r="J31" t="str">
            <v>Pilares de Popa pintados en diferentes colores (selección color no metálica)</v>
          </cell>
          <cell r="K31"/>
          <cell r="L31" t="str">
            <v>X</v>
          </cell>
          <cell r="M31"/>
          <cell r="N31">
            <v>838.30645161290329</v>
          </cell>
          <cell r="O31"/>
          <cell r="P31">
            <v>450</v>
          </cell>
        </row>
        <row r="32">
          <cell r="A32" t="str">
            <v>S450.16XA4001</v>
          </cell>
          <cell r="B32" t="str">
            <v>XA4001</v>
          </cell>
          <cell r="C32"/>
          <cell r="D32" t="str">
            <v>Aft Pillars painted in different colours (colour selection - non-metallic)</v>
          </cell>
          <cell r="E32" t="str">
            <v>Superstructures arrière peints couleur au choix (non métallique)</v>
          </cell>
          <cell r="F32" t="str">
            <v>Achtern Säule lackiert gem. Farbkarte (keine Metallic Lackierung)</v>
          </cell>
          <cell r="G32"/>
          <cell r="H32"/>
          <cell r="I32" t="str">
            <v>Achterste Stijlen geschilderd in verschillende kleuren (kleur selectie - non metallic)</v>
          </cell>
          <cell r="J32" t="str">
            <v>Pilares de Popa pintados en diferentes colores (selección color no metálica)</v>
          </cell>
          <cell r="K32"/>
          <cell r="L32" t="str">
            <v>X</v>
          </cell>
          <cell r="M32"/>
          <cell r="N32">
            <v>838.30645161290329</v>
          </cell>
          <cell r="O32"/>
          <cell r="P32">
            <v>450</v>
          </cell>
        </row>
        <row r="33">
          <cell r="A33" t="str">
            <v>F530.16XA5102</v>
          </cell>
          <cell r="B33" t="str">
            <v>XA5102</v>
          </cell>
          <cell r="C33"/>
          <cell r="D33" t="str">
            <v>openable glass porthole in VIP cabin (port)</v>
          </cell>
          <cell r="E33" t="str">
            <v>Hublot ouvrant dans la cabine VIP (Babord)</v>
          </cell>
          <cell r="F33" t="str">
            <v>Glas Lüftungsluke zum Öffnen in VIP Kabine BB</v>
          </cell>
          <cell r="G33"/>
          <cell r="H33"/>
          <cell r="I33" t="str">
            <v>porthole (fwd cabin)</v>
          </cell>
          <cell r="J33" t="str">
            <v>Portillo con apertura (Babor) en camarote VIP</v>
          </cell>
          <cell r="K33"/>
          <cell r="L33"/>
          <cell r="M33"/>
          <cell r="N33"/>
          <cell r="O33"/>
          <cell r="P33"/>
        </row>
        <row r="34">
          <cell r="A34" t="str">
            <v>F530.16XA5105</v>
          </cell>
          <cell r="B34" t="str">
            <v>XA5105</v>
          </cell>
          <cell r="C34"/>
          <cell r="D34" t="str">
            <v>openable glass porthole in master cabin (port)</v>
          </cell>
          <cell r="E34" t="str">
            <v>Hublot ouvrant dans la cabine propriétaire  (Babord)</v>
          </cell>
          <cell r="F34" t="str">
            <v>Glas Lüftungsluke zum Öffnen Eignerkabine BB</v>
          </cell>
          <cell r="G34"/>
          <cell r="H34"/>
          <cell r="I34" t="str">
            <v>porthole (master cabin)</v>
          </cell>
          <cell r="J34" t="str">
            <v>Portillo con apertura (Babor) en camarote principal</v>
          </cell>
          <cell r="K34"/>
          <cell r="L34"/>
          <cell r="M34"/>
          <cell r="N34"/>
          <cell r="O34"/>
          <cell r="P34"/>
        </row>
        <row r="35">
          <cell r="A35" t="str">
            <v>S330.16XA5106</v>
          </cell>
          <cell r="B35" t="str">
            <v>XA5106</v>
          </cell>
          <cell r="C35"/>
          <cell r="D35" t="str">
            <v>Galley hull window</v>
          </cell>
          <cell r="E35" t="str">
            <v>Hublot de coque dans la cuisine</v>
          </cell>
          <cell r="F35" t="str">
            <v>Pantry Rumpffenster</v>
          </cell>
          <cell r="G35"/>
          <cell r="H35"/>
          <cell r="I35" t="str">
            <v>Rompramen (galley)</v>
          </cell>
          <cell r="J35" t="str">
            <v>Ventana cocina</v>
          </cell>
          <cell r="K35" t="str">
            <v>X</v>
          </cell>
          <cell r="L35"/>
          <cell r="M35"/>
          <cell r="N35" t="str">
            <v>Standard</v>
          </cell>
          <cell r="O35"/>
          <cell r="P35" t="str">
            <v>standard</v>
          </cell>
        </row>
        <row r="36">
          <cell r="A36" t="str">
            <v>S330.16XA5116</v>
          </cell>
          <cell r="B36" t="str">
            <v>XA5116</v>
          </cell>
          <cell r="C36"/>
          <cell r="D36" t="str">
            <v>Galley hull window with openable porthole</v>
          </cell>
          <cell r="E36" t="str">
            <v>Hublot de coque ouvrant dans la cuisine</v>
          </cell>
          <cell r="F36" t="str">
            <v>Pantry Rumpffenster mit Lüftungsluke zum Öffnen</v>
          </cell>
          <cell r="G36"/>
          <cell r="H36"/>
          <cell r="I36" t="str">
            <v>Rompramen met patrijspoorten</v>
          </cell>
          <cell r="J36" t="str">
            <v>Ventana cocina con portillo</v>
          </cell>
          <cell r="K36"/>
          <cell r="L36" t="str">
            <v>X</v>
          </cell>
          <cell r="M36"/>
          <cell r="N36">
            <v>1825.6451612903229</v>
          </cell>
          <cell r="O36"/>
          <cell r="P36">
            <v>980</v>
          </cell>
        </row>
        <row r="37">
          <cell r="A37" t="str">
            <v>C330.16XB1012</v>
          </cell>
          <cell r="B37" t="str">
            <v>XB1012</v>
          </cell>
          <cell r="C37"/>
          <cell r="D37" t="str">
            <v>Synthetic teak for all ordered teak options</v>
          </cell>
          <cell r="E37" t="str">
            <v>Teck synthétique pour toutes les options de teck commandés</v>
          </cell>
          <cell r="F37" t="str">
            <v>Synthetisches Teak für alle gewählten Teak Optionen</v>
          </cell>
          <cell r="G37"/>
          <cell r="H37"/>
          <cell r="I37" t="str">
            <v>Synthetisch teak voor alle bestelde teak opties</v>
          </cell>
          <cell r="J37" t="str">
            <v>Deck, extra1</v>
          </cell>
          <cell r="K37"/>
          <cell r="L37" t="str">
            <v>X</v>
          </cell>
          <cell r="M37"/>
          <cell r="N37">
            <v>4545.4838709677424</v>
          </cell>
          <cell r="O37"/>
          <cell r="P37">
            <v>2440</v>
          </cell>
        </row>
        <row r="38">
          <cell r="A38" t="str">
            <v>F530.16XB1012</v>
          </cell>
          <cell r="B38" t="str">
            <v>XB1012</v>
          </cell>
          <cell r="C38"/>
          <cell r="D38" t="str">
            <v>Synthetic teak for standard teak and all ordered teak options</v>
          </cell>
          <cell r="E38" t="str">
            <v>Teck synthétique pour toutes les options standard et celles commandés</v>
          </cell>
          <cell r="F38" t="str">
            <v>Synthetisches Teak für alle gewählten Teak Optionen</v>
          </cell>
          <cell r="G38"/>
          <cell r="H38"/>
          <cell r="I38" t="str">
            <v>Deck, extra1</v>
          </cell>
          <cell r="J38" t="str">
            <v>Deck, extra1</v>
          </cell>
          <cell r="K38"/>
          <cell r="L38" t="str">
            <v>X</v>
          </cell>
          <cell r="M38"/>
          <cell r="N38">
            <v>22671.532258064519</v>
          </cell>
          <cell r="O38"/>
          <cell r="P38">
            <v>12170</v>
          </cell>
        </row>
        <row r="39">
          <cell r="A39" t="str">
            <v>S330.16XB1012</v>
          </cell>
          <cell r="B39" t="str">
            <v>XB1012</v>
          </cell>
          <cell r="C39"/>
          <cell r="D39" t="str">
            <v>Synthetic teak for all ordered teak options</v>
          </cell>
          <cell r="E39" t="str">
            <v>Teck synthétique pour toutes les options de teck commandés</v>
          </cell>
          <cell r="F39" t="str">
            <v>Synthetisches Teak für alle gewählten Teak Optionen</v>
          </cell>
          <cell r="G39"/>
          <cell r="H39"/>
          <cell r="I39" t="str">
            <v>Synthetisch teak voor alle bestelde teak opties</v>
          </cell>
          <cell r="J39" t="str">
            <v>Deck, extra1</v>
          </cell>
          <cell r="K39"/>
          <cell r="L39" t="str">
            <v>X</v>
          </cell>
          <cell r="M39"/>
          <cell r="N39">
            <v>4042.5000000000005</v>
          </cell>
          <cell r="O39"/>
          <cell r="P39">
            <v>2170</v>
          </cell>
        </row>
        <row r="40">
          <cell r="A40" t="str">
            <v>C330.16XB1021</v>
          </cell>
          <cell r="B40" t="str">
            <v>XB1021</v>
          </cell>
          <cell r="C40"/>
          <cell r="D40" t="str">
            <v>Teak side deck</v>
          </cell>
          <cell r="E40" t="str">
            <v>Passe avant en teck</v>
          </cell>
          <cell r="F40" t="str">
            <v>Teak auf dem Laufdeck</v>
          </cell>
          <cell r="G40"/>
          <cell r="H40"/>
          <cell r="I40" t="str">
            <v>Teak op zijdekken</v>
          </cell>
          <cell r="J40" t="str">
            <v>Pasillos laterales en Teca</v>
          </cell>
          <cell r="K40"/>
          <cell r="L40"/>
          <cell r="M40" t="str">
            <v>X</v>
          </cell>
          <cell r="N40">
            <v>7265.3225806451619</v>
          </cell>
          <cell r="O40"/>
          <cell r="P40">
            <v>3900</v>
          </cell>
        </row>
        <row r="41">
          <cell r="A41" t="str">
            <v>F380.16XB1021</v>
          </cell>
          <cell r="B41" t="str">
            <v>XB1021</v>
          </cell>
          <cell r="C41"/>
          <cell r="D41" t="str">
            <v>Teak side deck</v>
          </cell>
          <cell r="E41" t="str">
            <v>Passe avant en teck</v>
          </cell>
          <cell r="F41" t="str">
            <v>Teak auf dem Laufdeck</v>
          </cell>
          <cell r="G41"/>
          <cell r="H41"/>
          <cell r="I41" t="str">
            <v>Teak op zijdekken</v>
          </cell>
          <cell r="J41" t="str">
            <v>Pasillos laterales en Teca</v>
          </cell>
          <cell r="K41"/>
          <cell r="L41"/>
          <cell r="M41" t="str">
            <v>X</v>
          </cell>
          <cell r="N41">
            <v>10804.83870967742</v>
          </cell>
          <cell r="O41"/>
          <cell r="P41">
            <v>5800</v>
          </cell>
        </row>
        <row r="42">
          <cell r="A42" t="str">
            <v>F450.16XB1021</v>
          </cell>
          <cell r="B42" t="str">
            <v>XB1021</v>
          </cell>
          <cell r="C42"/>
          <cell r="D42" t="str">
            <v>Teak side deck</v>
          </cell>
          <cell r="E42" t="str">
            <v>Passe avant en teck</v>
          </cell>
          <cell r="F42" t="str">
            <v>Teak auf dem Laufdeck</v>
          </cell>
          <cell r="G42"/>
          <cell r="H42"/>
          <cell r="I42" t="str">
            <v>Teak op zijdekken</v>
          </cell>
          <cell r="J42" t="str">
            <v>Pasillos laterales en Teca</v>
          </cell>
          <cell r="K42"/>
          <cell r="L42"/>
          <cell r="M42" t="str">
            <v>X</v>
          </cell>
          <cell r="N42">
            <v>13412.903225806453</v>
          </cell>
          <cell r="O42"/>
          <cell r="P42">
            <v>7200</v>
          </cell>
        </row>
        <row r="43">
          <cell r="A43" t="str">
            <v>F530.16XB1021</v>
          </cell>
          <cell r="B43" t="str">
            <v>XB1021</v>
          </cell>
          <cell r="C43"/>
          <cell r="D43" t="str">
            <v>Teak side deck and bow</v>
          </cell>
          <cell r="E43" t="str">
            <v>Passe avant et étrave en teck</v>
          </cell>
          <cell r="F43" t="str">
            <v>Teak auf dem Laufdeck und Bugbereich</v>
          </cell>
          <cell r="G43"/>
          <cell r="H43"/>
          <cell r="I43" t="str">
            <v>Teak op zijdekken</v>
          </cell>
          <cell r="J43" t="str">
            <v>Pasillos laterales en Teca</v>
          </cell>
          <cell r="K43"/>
          <cell r="L43"/>
          <cell r="M43" t="str">
            <v>X</v>
          </cell>
          <cell r="N43">
            <v>13599.193548387098</v>
          </cell>
          <cell r="O43"/>
          <cell r="P43">
            <v>7300</v>
          </cell>
        </row>
        <row r="44">
          <cell r="A44" t="str">
            <v>S330.16XB1021</v>
          </cell>
          <cell r="B44" t="str">
            <v>XB1021</v>
          </cell>
          <cell r="C44"/>
          <cell r="D44" t="str">
            <v>Teak side deck</v>
          </cell>
          <cell r="E44" t="str">
            <v>Passe avant en teck</v>
          </cell>
          <cell r="F44" t="str">
            <v>Teak auf dem Laufdeck</v>
          </cell>
          <cell r="G44"/>
          <cell r="H44"/>
          <cell r="I44" t="str">
            <v>Teak op zijdekken</v>
          </cell>
          <cell r="J44" t="str">
            <v>Pasillos laterales y Proa en Teca</v>
          </cell>
          <cell r="K44"/>
          <cell r="L44"/>
          <cell r="M44" t="str">
            <v>X</v>
          </cell>
          <cell r="N44">
            <v>7265.3225806451619</v>
          </cell>
          <cell r="O44"/>
          <cell r="P44">
            <v>3900</v>
          </cell>
        </row>
        <row r="45">
          <cell r="A45" t="str">
            <v>S450.16XB1021</v>
          </cell>
          <cell r="B45" t="str">
            <v>XB1021</v>
          </cell>
          <cell r="C45"/>
          <cell r="D45" t="str">
            <v>Teak side deck</v>
          </cell>
          <cell r="E45" t="str">
            <v>Passe avant en teck</v>
          </cell>
          <cell r="F45" t="str">
            <v>Teak auf dem Laufdeck</v>
          </cell>
          <cell r="G45"/>
          <cell r="H45"/>
          <cell r="I45" t="str">
            <v>Teak op zijdekken</v>
          </cell>
          <cell r="J45" t="str">
            <v>Pasillos laterales en Teca</v>
          </cell>
          <cell r="K45"/>
          <cell r="L45"/>
          <cell r="M45" t="str">
            <v>X</v>
          </cell>
          <cell r="N45">
            <v>11550.000000000002</v>
          </cell>
          <cell r="O45"/>
          <cell r="P45">
            <v>6200</v>
          </cell>
        </row>
        <row r="46">
          <cell r="A46" t="str">
            <v>C330.16XB1030</v>
          </cell>
          <cell r="B46" t="str">
            <v>XB1030</v>
          </cell>
          <cell r="C46"/>
          <cell r="D46" t="str">
            <v>Teak cockpit floor, platform and steps to the sidewalks</v>
          </cell>
          <cell r="E46" t="str">
            <v>Cockpit, plateforme et marches de passe avant en teck</v>
          </cell>
          <cell r="F46" t="str">
            <v>Teak auf Cockpitboden, Plattform und Stufen auf dem Laufdeck</v>
          </cell>
          <cell r="G46"/>
          <cell r="H46"/>
          <cell r="I46" t="str">
            <v>Teak op kuipvloer, platform en tredes naar de zijdekken</v>
          </cell>
          <cell r="J46" t="str">
            <v>Suelo cockpit, plataforma de baño y pasillos laterales en Teca</v>
          </cell>
          <cell r="K46"/>
          <cell r="L46"/>
          <cell r="M46"/>
          <cell r="N46"/>
          <cell r="O46"/>
          <cell r="P46"/>
        </row>
        <row r="47">
          <cell r="A47" t="str">
            <v>F530.16XB1030</v>
          </cell>
          <cell r="B47" t="str">
            <v>XB1030</v>
          </cell>
          <cell r="C47"/>
          <cell r="D47" t="str">
            <v>Teak in cockpit and sidewalks (up to first step included)</v>
          </cell>
          <cell r="E47" t="str">
            <v>Cockpit et passe avant en teck (jusqu'a la première marche)</v>
          </cell>
          <cell r="F47" t="str">
            <v>Teak auf Cockpitboden und Laufdeck (bis inklusive erster Treppe)</v>
          </cell>
          <cell r="G47"/>
          <cell r="H47"/>
          <cell r="I47" t="str">
            <v>Teak Cockpit floor</v>
          </cell>
          <cell r="J47" t="str">
            <v>Suelo cockpit y pasillos laterales en Teca (incluido hasta el primer escalon)</v>
          </cell>
          <cell r="K47"/>
          <cell r="L47"/>
          <cell r="M47"/>
          <cell r="N47"/>
          <cell r="O47"/>
          <cell r="P47"/>
        </row>
        <row r="48">
          <cell r="A48" t="str">
            <v>S330.16XB1030</v>
          </cell>
          <cell r="B48" t="str">
            <v>XB1030</v>
          </cell>
          <cell r="C48"/>
          <cell r="D48" t="str">
            <v>Teak cockpit floor, platform and steps to the sidewalks</v>
          </cell>
          <cell r="E48" t="str">
            <v>Cockpit, plateforme et marches de passavant en teck</v>
          </cell>
          <cell r="F48" t="str">
            <v>Teak auf Cockpitboden, Plattform und Stufen zum Laufdeck</v>
          </cell>
          <cell r="G48"/>
          <cell r="H48"/>
          <cell r="I48" t="str">
            <v>Teak op kuipvloer, platform en tredes naar de zijdekken</v>
          </cell>
          <cell r="J48" t="str">
            <v>Suelo cockpit, plataforma de baño y pasillos laterales en Teca</v>
          </cell>
          <cell r="K48"/>
          <cell r="L48"/>
          <cell r="M48"/>
          <cell r="N48"/>
          <cell r="O48"/>
          <cell r="P48"/>
        </row>
        <row r="49">
          <cell r="A49" t="str">
            <v>S450.16XB1030</v>
          </cell>
          <cell r="B49" t="str">
            <v>XB1030</v>
          </cell>
          <cell r="C49"/>
          <cell r="D49" t="str">
            <v>Teak cockpit floor</v>
          </cell>
          <cell r="E49" t="str">
            <v>Cockpit plancher teck</v>
          </cell>
          <cell r="F49" t="str">
            <v>Teak auf Cockpitboden</v>
          </cell>
          <cell r="G49"/>
          <cell r="H49"/>
          <cell r="I49" t="str">
            <v>Teak op kuipvloer</v>
          </cell>
          <cell r="J49" t="str">
            <v>Teca en suelo cockpit</v>
          </cell>
          <cell r="K49"/>
          <cell r="L49"/>
          <cell r="M49"/>
          <cell r="N49"/>
          <cell r="O49"/>
          <cell r="P49"/>
        </row>
        <row r="50">
          <cell r="A50" t="str">
            <v>F530.16XB1040</v>
          </cell>
          <cell r="B50" t="str">
            <v>XB1040</v>
          </cell>
          <cell r="C50"/>
          <cell r="D50" t="str">
            <v>Teak on flybridge</v>
          </cell>
          <cell r="E50" t="str">
            <v>Flybridge en teck</v>
          </cell>
          <cell r="F50" t="str">
            <v>Teak auf Flybridge</v>
          </cell>
          <cell r="G50"/>
          <cell r="H50"/>
          <cell r="I50" t="str">
            <v>Teak on flybridge</v>
          </cell>
          <cell r="J50" t="str">
            <v>Teca en flybridge</v>
          </cell>
          <cell r="K50"/>
          <cell r="L50"/>
          <cell r="M50" t="str">
            <v>X</v>
          </cell>
          <cell r="N50">
            <v>12854.032258064519</v>
          </cell>
          <cell r="O50"/>
          <cell r="P50">
            <v>6900</v>
          </cell>
        </row>
        <row r="51">
          <cell r="A51" t="str">
            <v>F530.16XB1040</v>
          </cell>
          <cell r="B51" t="str">
            <v>XB1040</v>
          </cell>
          <cell r="C51"/>
          <cell r="D51" t="str">
            <v>Teak on flybridge</v>
          </cell>
          <cell r="E51" t="str">
            <v>Flybridge en teck</v>
          </cell>
          <cell r="F51" t="str">
            <v>Teak auf Flybridge</v>
          </cell>
          <cell r="G51"/>
          <cell r="H51"/>
          <cell r="I51" t="str">
            <v>Teak on flybridge</v>
          </cell>
          <cell r="J51" t="str">
            <v>Teca en flybridge</v>
          </cell>
          <cell r="K51"/>
          <cell r="L51"/>
          <cell r="M51"/>
          <cell r="N51"/>
          <cell r="O51"/>
          <cell r="P51"/>
        </row>
        <row r="52">
          <cell r="A52" t="str">
            <v>C330.16XB1504</v>
          </cell>
          <cell r="B52" t="str">
            <v>XB1504</v>
          </cell>
          <cell r="C52"/>
          <cell r="D52" t="str">
            <v>Hull fender strip in black rubber</v>
          </cell>
          <cell r="E52" t="str">
            <v>Parrebatages noirs</v>
          </cell>
          <cell r="F52" t="str">
            <v>Gummischeuerleiste, schwarz</v>
          </cell>
          <cell r="G52"/>
          <cell r="H52"/>
          <cell r="I52" t="str">
            <v>Stootlijst met zwarte stootstrip</v>
          </cell>
          <cell r="J52" t="str">
            <v>Cinton de casco en goma negra</v>
          </cell>
          <cell r="K52" t="str">
            <v>X</v>
          </cell>
          <cell r="L52"/>
          <cell r="M52"/>
          <cell r="N52" t="str">
            <v>Standard</v>
          </cell>
          <cell r="O52"/>
          <cell r="P52" t="str">
            <v>standard</v>
          </cell>
        </row>
        <row r="53">
          <cell r="A53" t="str">
            <v>F380.16XB1504</v>
          </cell>
          <cell r="B53" t="str">
            <v>XB1504</v>
          </cell>
          <cell r="C53"/>
          <cell r="D53" t="str">
            <v>Hull fender strip in black rubber</v>
          </cell>
          <cell r="E53" t="str">
            <v>Parrebatages noirs</v>
          </cell>
          <cell r="F53" t="str">
            <v>Gummischeuerleiste, schwarz</v>
          </cell>
          <cell r="G53"/>
          <cell r="H53"/>
          <cell r="I53" t="str">
            <v>Fender stripe with stainless steal insert</v>
          </cell>
          <cell r="J53" t="str">
            <v>Cinton de casco en goma negra</v>
          </cell>
          <cell r="K53" t="str">
            <v>X</v>
          </cell>
          <cell r="L53"/>
          <cell r="M53"/>
          <cell r="N53" t="str">
            <v>Standard</v>
          </cell>
          <cell r="O53"/>
          <cell r="P53" t="str">
            <v>standard</v>
          </cell>
        </row>
        <row r="54">
          <cell r="A54" t="str">
            <v>F450.16XB1504</v>
          </cell>
          <cell r="B54" t="str">
            <v>XB1504</v>
          </cell>
          <cell r="C54"/>
          <cell r="D54" t="str">
            <v>Hull fender strip in black rubber</v>
          </cell>
          <cell r="E54" t="str">
            <v>Parrebatages noirs</v>
          </cell>
          <cell r="F54" t="str">
            <v>Gummischeuerleiste, schwarz</v>
          </cell>
          <cell r="G54"/>
          <cell r="H54"/>
          <cell r="I54" t="str">
            <v>Fender stripe with stainless steal insert</v>
          </cell>
          <cell r="J54" t="str">
            <v>Cinton de casco en goma negra</v>
          </cell>
          <cell r="K54" t="str">
            <v>X</v>
          </cell>
          <cell r="L54"/>
          <cell r="M54"/>
          <cell r="N54" t="str">
            <v>Standard</v>
          </cell>
          <cell r="O54"/>
          <cell r="P54" t="str">
            <v>standard</v>
          </cell>
        </row>
        <row r="55">
          <cell r="A55" t="str">
            <v>S330.16XB1504</v>
          </cell>
          <cell r="B55" t="str">
            <v>XB1504</v>
          </cell>
          <cell r="C55"/>
          <cell r="D55" t="str">
            <v>Hull fender strip in black rubber</v>
          </cell>
          <cell r="E55" t="str">
            <v>Parrebatages noirs</v>
          </cell>
          <cell r="F55" t="str">
            <v>Gummischeuerleiste, schwarz</v>
          </cell>
          <cell r="G55"/>
          <cell r="H55"/>
          <cell r="I55" t="str">
            <v>Stootlijst met zwarte stootstrip</v>
          </cell>
          <cell r="J55" t="str">
            <v>Cinton de casco en goma negra</v>
          </cell>
          <cell r="K55" t="str">
            <v>X</v>
          </cell>
          <cell r="L55"/>
          <cell r="M55"/>
          <cell r="N55" t="str">
            <v>Standard</v>
          </cell>
          <cell r="O55"/>
          <cell r="P55" t="str">
            <v>standard</v>
          </cell>
        </row>
        <row r="56">
          <cell r="A56" t="str">
            <v>S450.16XB1504</v>
          </cell>
          <cell r="B56" t="str">
            <v>XB1504</v>
          </cell>
          <cell r="C56"/>
          <cell r="D56" t="str">
            <v>Hull fender strip in black rubber</v>
          </cell>
          <cell r="E56" t="str">
            <v>Parrebatages noirs</v>
          </cell>
          <cell r="F56" t="str">
            <v>Gummischeuerleiste, schwarz</v>
          </cell>
          <cell r="G56"/>
          <cell r="H56"/>
          <cell r="I56" t="str">
            <v>Fender stripe with stainless steal insert</v>
          </cell>
          <cell r="J56" t="str">
            <v>Cinton de casco en goma negra</v>
          </cell>
          <cell r="K56" t="str">
            <v>X</v>
          </cell>
          <cell r="L56"/>
          <cell r="M56"/>
          <cell r="N56" t="str">
            <v>Standard</v>
          </cell>
          <cell r="O56"/>
          <cell r="P56" t="str">
            <v>standard</v>
          </cell>
        </row>
        <row r="57">
          <cell r="A57" t="str">
            <v>C330.16XB1505</v>
          </cell>
          <cell r="B57" t="str">
            <v>XB1505</v>
          </cell>
          <cell r="C57"/>
          <cell r="D57" t="str">
            <v>Hull fender strip in white plastic  with stainless steal insert</v>
          </cell>
          <cell r="E57" t="str">
            <v>Parrebatages Blancs</v>
          </cell>
          <cell r="F57" t="str">
            <v>Gummischeuerleiste, weiß, mit Edelstahleinlage</v>
          </cell>
          <cell r="G57"/>
          <cell r="H57"/>
          <cell r="I57" t="str">
            <v>Witte stootlijst met RVS strip</v>
          </cell>
          <cell r="J57" t="str">
            <v xml:space="preserve">Cinton de casco en plastico blanco y banda de acero inoxidable </v>
          </cell>
          <cell r="K57"/>
          <cell r="L57" t="str">
            <v>X</v>
          </cell>
          <cell r="M57"/>
          <cell r="N57">
            <v>3166.9354838709678</v>
          </cell>
          <cell r="O57"/>
          <cell r="P57">
            <v>1700</v>
          </cell>
        </row>
        <row r="58">
          <cell r="A58" t="str">
            <v>F380.16XB1505</v>
          </cell>
          <cell r="B58" t="str">
            <v>XB1505</v>
          </cell>
          <cell r="C58"/>
          <cell r="D58" t="str">
            <v>Hull fender strip in white plastic with stainless steel insert</v>
          </cell>
          <cell r="E58" t="str">
            <v>Parrebatages Blancs</v>
          </cell>
          <cell r="F58" t="str">
            <v>Gummischeuerleiste, weiß, mit Edelstahleinlage</v>
          </cell>
          <cell r="G58"/>
          <cell r="H58"/>
          <cell r="I58" t="str">
            <v>Fender stripe with stainless steal insert</v>
          </cell>
          <cell r="J58" t="str">
            <v xml:space="preserve">Cinton de casco en plastico blanco y banda de acero inoxidable </v>
          </cell>
          <cell r="K58"/>
          <cell r="L58" t="str">
            <v>X</v>
          </cell>
          <cell r="M58"/>
          <cell r="N58">
            <v>3353.2258064516132</v>
          </cell>
          <cell r="O58"/>
          <cell r="P58">
            <v>1800</v>
          </cell>
        </row>
        <row r="59">
          <cell r="A59" t="str">
            <v>F450.16XB1505</v>
          </cell>
          <cell r="B59" t="str">
            <v>XB1505</v>
          </cell>
          <cell r="C59"/>
          <cell r="D59" t="str">
            <v>Hull fender strip  with stainless steal insert</v>
          </cell>
          <cell r="E59" t="str">
            <v>Parrebatages Blancs</v>
          </cell>
          <cell r="F59" t="str">
            <v>Rumpfscheuerleiste mit Edelstahleinlage</v>
          </cell>
          <cell r="G59"/>
          <cell r="H59"/>
          <cell r="I59" t="str">
            <v>Fender stripe with stainless steal insert</v>
          </cell>
          <cell r="J59" t="str">
            <v xml:space="preserve">Cinton de casco con banda de acero inoxidable </v>
          </cell>
          <cell r="K59"/>
          <cell r="L59" t="str">
            <v>X</v>
          </cell>
          <cell r="M59"/>
          <cell r="N59">
            <v>3539.5161290322585</v>
          </cell>
          <cell r="O59"/>
          <cell r="P59">
            <v>1900</v>
          </cell>
        </row>
        <row r="60">
          <cell r="A60" t="str">
            <v>S330.16XB1505</v>
          </cell>
          <cell r="B60" t="str">
            <v>XB1505</v>
          </cell>
          <cell r="C60"/>
          <cell r="D60" t="str">
            <v>Hull fender strip in white plastic with stainless steal insert</v>
          </cell>
          <cell r="E60" t="str">
            <v>Parrebatages Blancs</v>
          </cell>
          <cell r="F60" t="str">
            <v>Gummischeuerleiste, weiß, mit Edelstahleinlage</v>
          </cell>
          <cell r="G60"/>
          <cell r="H60"/>
          <cell r="I60" t="str">
            <v>Witte stootlijst met RVS strip</v>
          </cell>
          <cell r="J60" t="str">
            <v xml:space="preserve">Cinton de casco en plastico blanco y banda de acero inoxidable </v>
          </cell>
          <cell r="K60"/>
          <cell r="L60" t="str">
            <v>X</v>
          </cell>
          <cell r="M60"/>
          <cell r="N60">
            <v>3166.9354838709678</v>
          </cell>
          <cell r="O60"/>
          <cell r="P60">
            <v>1700</v>
          </cell>
        </row>
        <row r="61">
          <cell r="A61" t="str">
            <v>S450.16XB1505</v>
          </cell>
          <cell r="B61" t="str">
            <v>XB1505</v>
          </cell>
          <cell r="C61"/>
          <cell r="D61" t="str">
            <v>Hull fender strip in white plastic with stainless steel insert</v>
          </cell>
          <cell r="E61" t="str">
            <v>Parrebatages Blancs</v>
          </cell>
          <cell r="F61" t="str">
            <v>Gummischeuerleiste, weiß, mit Edelstahleinlage</v>
          </cell>
          <cell r="G61"/>
          <cell r="H61"/>
          <cell r="I61" t="str">
            <v>Fender stripe with stainless steal insert</v>
          </cell>
          <cell r="J61" t="str">
            <v xml:space="preserve">Cinton de casco en plastico blanco y banda de acero inoxidable </v>
          </cell>
          <cell r="K61"/>
          <cell r="L61" t="str">
            <v>X</v>
          </cell>
          <cell r="M61"/>
          <cell r="N61">
            <v>3539.5161290322585</v>
          </cell>
          <cell r="O61"/>
          <cell r="P61">
            <v>1900</v>
          </cell>
        </row>
        <row r="62">
          <cell r="A62" t="str">
            <v>F380.16XB3001</v>
          </cell>
          <cell r="B62" t="str">
            <v>XB3001</v>
          </cell>
          <cell r="C62"/>
          <cell r="D62" t="str">
            <v>Passarelle (Centre Mounted) 100kg lifting capacity c/w demount step (not with XB5101)</v>
          </cell>
          <cell r="E62" t="str">
            <v>Passerelle (Centrale) 100kg avec marche ( Pas avec XB5101)</v>
          </cell>
          <cell r="F62" t="str">
            <v>Gangway (mittig) 100kg Liftkapazität (nicht bei XB5101)</v>
          </cell>
          <cell r="G62"/>
          <cell r="H62"/>
          <cell r="I62" t="str">
            <v>Loopplank (Centraal Gemonteerd) max. 100kg belastbaar (niet met XB5101)</v>
          </cell>
          <cell r="J62" t="str">
            <v>Pasarela (central) con 100 kg de capacidad de carga con escalón desmontable (no con XB5101)</v>
          </cell>
          <cell r="K62"/>
          <cell r="L62"/>
          <cell r="M62" t="str">
            <v>X</v>
          </cell>
          <cell r="N62">
            <v>20482.620967741939</v>
          </cell>
          <cell r="O62"/>
          <cell r="P62">
            <v>10995</v>
          </cell>
        </row>
        <row r="63">
          <cell r="A63" t="str">
            <v>F450.16XB3001</v>
          </cell>
          <cell r="B63" t="str">
            <v>XB3001</v>
          </cell>
          <cell r="C63"/>
          <cell r="D63" t="str">
            <v>Passarelle (Centre Mounted).100kg lifting capacity c/w demount step</v>
          </cell>
          <cell r="E63" t="str">
            <v xml:space="preserve">Passerelle (Centrale) 100kg avec marche </v>
          </cell>
          <cell r="F63" t="str">
            <v>Gangway (mittig) 100kg Liftkapazität</v>
          </cell>
          <cell r="G63"/>
          <cell r="H63"/>
          <cell r="I63" t="str">
            <v>Loopplank (Centraal gemonteerd) max. 100kg belastbaar</v>
          </cell>
          <cell r="J63" t="str">
            <v>Pasarela (central) con 100 kg de capacidad de carga con escalón desmontable</v>
          </cell>
          <cell r="K63"/>
          <cell r="L63"/>
          <cell r="M63" t="str">
            <v>X</v>
          </cell>
          <cell r="N63">
            <v>22261.693548387102</v>
          </cell>
          <cell r="O63"/>
          <cell r="P63">
            <v>11950</v>
          </cell>
        </row>
        <row r="64">
          <cell r="A64" t="str">
            <v>F530.16XB3001</v>
          </cell>
          <cell r="B64" t="str">
            <v>XB3001</v>
          </cell>
          <cell r="C64"/>
          <cell r="D64" t="str">
            <v>Retractable passerelle</v>
          </cell>
          <cell r="E64" t="str">
            <v>Passerelle télescopique 2,8 de long</v>
          </cell>
          <cell r="F64" t="str">
            <v>Einfahrbare Gangway</v>
          </cell>
          <cell r="G64"/>
          <cell r="H64"/>
          <cell r="I64" t="str">
            <v>Loopplank (Centraal gemonteerd) max. 100kg belastbaar</v>
          </cell>
          <cell r="J64" t="str">
            <v>Pasarela retractil</v>
          </cell>
          <cell r="K64"/>
          <cell r="L64"/>
          <cell r="M64" t="str">
            <v>X</v>
          </cell>
          <cell r="N64">
            <v>42753.629032258068</v>
          </cell>
          <cell r="O64"/>
          <cell r="P64">
            <v>22950</v>
          </cell>
        </row>
        <row r="65">
          <cell r="A65" t="str">
            <v>S450.16XB3001</v>
          </cell>
          <cell r="B65" t="str">
            <v>XB3001</v>
          </cell>
          <cell r="C65"/>
          <cell r="D65" t="str">
            <v>Passarelle 2.9m letterbox on the port side</v>
          </cell>
          <cell r="E65" t="str">
            <v>Passerelle 2.9 m boîte aux lettres sur babord</v>
          </cell>
          <cell r="F65" t="str">
            <v>Gangway 2.9m, faltbar an BB</v>
          </cell>
          <cell r="G65"/>
          <cell r="H65"/>
          <cell r="I65" t="str">
            <v>Loopplank. 2,90 m intrekbaar aan bakboord zijde</v>
          </cell>
          <cell r="J65" t="str">
            <v>Pasarela 2.9m tipo buzón a Babor con 100 kg de capacidad de carga</v>
          </cell>
          <cell r="K65"/>
          <cell r="L65"/>
          <cell r="M65" t="str">
            <v>X</v>
          </cell>
          <cell r="N65">
            <v>35767.741935483871</v>
          </cell>
          <cell r="O65"/>
          <cell r="P65">
            <v>19200</v>
          </cell>
        </row>
        <row r="66">
          <cell r="A66" t="str">
            <v>S450.16XB3101</v>
          </cell>
          <cell r="B66" t="str">
            <v>XB3101</v>
          </cell>
          <cell r="C66"/>
          <cell r="D66" t="str">
            <v>Upgraded cockpit opening roof with electronic drive and manual side opening windows</v>
          </cell>
          <cell r="E66" t="str">
            <v>Système d'ouverture de Hard Top électrique et des fenêtres latérales manuelles</v>
          </cell>
          <cell r="F66" t="str">
            <v>Upgrade Cockpitschiebedach mit elektrischem Antrieb und manuell öffnende Fenster</v>
          </cell>
          <cell r="G66"/>
          <cell r="H66"/>
          <cell r="I66" t="str">
            <v>Luxe elektrisch bedienbaar te openen kuipdak, plus handmatig te openen zijramen</v>
          </cell>
          <cell r="J66" t="str">
            <v>Techo con apertura eléctrica solar y ventanas de apertura lateral manual</v>
          </cell>
          <cell r="K66"/>
          <cell r="L66"/>
          <cell r="M66"/>
          <cell r="N66"/>
          <cell r="O66"/>
          <cell r="P66"/>
        </row>
        <row r="67">
          <cell r="A67" t="str">
            <v>S450.16XB3101</v>
          </cell>
          <cell r="B67" t="str">
            <v>XB3101</v>
          </cell>
          <cell r="C67"/>
          <cell r="D67" t="str">
            <v>Upgraded cockpit opening roof with electronic drive and manual side opening windows</v>
          </cell>
          <cell r="E67" t="str">
            <v>Système d'ouverture de Hard Top électrique et des fenêtres latérales manuelles</v>
          </cell>
          <cell r="F67" t="str">
            <v>Upgrade Cockpitschiebedach mit elektrischem Antrieb und manuell öffnende Fenster</v>
          </cell>
          <cell r="G67"/>
          <cell r="H67"/>
          <cell r="I67" t="str">
            <v>Luxe elektrisch bedienbaar te openen kuipdak, plus handmatig te openen zijramen</v>
          </cell>
          <cell r="J67" t="str">
            <v>Techo con apertura eléctrica solar y ventanas de apertura lateral manual</v>
          </cell>
          <cell r="K67"/>
          <cell r="L67"/>
          <cell r="M67"/>
          <cell r="N67"/>
          <cell r="O67"/>
          <cell r="P67"/>
        </row>
        <row r="68">
          <cell r="A68" t="str">
            <v>C330.16XB3111</v>
          </cell>
          <cell r="B68" t="str">
            <v>XB3111</v>
          </cell>
          <cell r="C68"/>
          <cell r="D68" t="str">
            <v>Electric sunroof for salon</v>
          </cell>
          <cell r="E68" t="str">
            <v>Toit ouvrant electrique pour le carré</v>
          </cell>
          <cell r="F68" t="str">
            <v>Elektrisches Schiebedach für Salon</v>
          </cell>
          <cell r="G68"/>
          <cell r="H68"/>
          <cell r="I68" t="str">
            <v>Elektrisch schuifdak/glas voor salon</v>
          </cell>
          <cell r="J68" t="str">
            <v>Techo solar electrico en salon</v>
          </cell>
          <cell r="K68"/>
          <cell r="L68"/>
          <cell r="M68" t="str">
            <v>X</v>
          </cell>
          <cell r="N68">
            <v>8196.7741935483882</v>
          </cell>
          <cell r="O68"/>
          <cell r="P68">
            <v>4400</v>
          </cell>
        </row>
        <row r="69">
          <cell r="A69" t="str">
            <v>C330.16XB3201</v>
          </cell>
          <cell r="B69" t="str">
            <v>XB3201</v>
          </cell>
          <cell r="C69"/>
          <cell r="D69" t="str">
            <v>Opening door to starboard sidewalk</v>
          </cell>
          <cell r="E69" t="str">
            <v>Porte latérale sur tribord vers passe avant</v>
          </cell>
          <cell r="F69" t="str">
            <v>Seitentür zum STB Laufdeck</v>
          </cell>
          <cell r="G69"/>
          <cell r="H69"/>
          <cell r="I69" t="str">
            <v>Opening deur naar gangboord</v>
          </cell>
          <cell r="J69" t="str">
            <v>Puerta lateral pasillo Estribor</v>
          </cell>
          <cell r="K69"/>
          <cell r="L69"/>
          <cell r="M69" t="str">
            <v>X</v>
          </cell>
          <cell r="N69">
            <v>5495.5645161290331</v>
          </cell>
          <cell r="O69"/>
          <cell r="P69">
            <v>2950</v>
          </cell>
        </row>
        <row r="70">
          <cell r="A70" t="str">
            <v>F530.16XB3211</v>
          </cell>
          <cell r="B70" t="str">
            <v>XB3211</v>
          </cell>
          <cell r="C70"/>
          <cell r="D70" t="str">
            <v>Salon door port side</v>
          </cell>
          <cell r="E70" t="str">
            <v>Porte latérale dans le carré à babord</v>
          </cell>
          <cell r="F70" t="str">
            <v>Salontür an BB</v>
          </cell>
          <cell r="G70"/>
          <cell r="H70"/>
          <cell r="I70" t="str">
            <v>Salon door port side</v>
          </cell>
          <cell r="J70" t="str">
            <v>Puerta salon en Babor</v>
          </cell>
          <cell r="K70"/>
          <cell r="L70"/>
          <cell r="M70" t="str">
            <v>X</v>
          </cell>
          <cell r="N70">
            <v>9128.2258064516136</v>
          </cell>
          <cell r="O70"/>
          <cell r="P70">
            <v>4900</v>
          </cell>
        </row>
        <row r="71">
          <cell r="A71" t="str">
            <v>F530.16XB3212</v>
          </cell>
          <cell r="B71" t="str">
            <v>XB3212</v>
          </cell>
          <cell r="C71"/>
          <cell r="D71" t="str">
            <v>Salon door starboard side</v>
          </cell>
          <cell r="E71" t="str">
            <v>Porte latérale sur tribord vers passe avant</v>
          </cell>
          <cell r="F71" t="str">
            <v>Salontür an STB</v>
          </cell>
          <cell r="G71"/>
          <cell r="H71"/>
          <cell r="I71" t="str">
            <v>Salon door starboard side</v>
          </cell>
          <cell r="J71" t="str">
            <v>Puerta salon en Estribor</v>
          </cell>
          <cell r="K71"/>
          <cell r="L71"/>
          <cell r="M71" t="str">
            <v>X</v>
          </cell>
          <cell r="N71">
            <v>9128.2258064516136</v>
          </cell>
          <cell r="O71"/>
          <cell r="P71">
            <v>4900</v>
          </cell>
        </row>
        <row r="72">
          <cell r="A72" t="str">
            <v>S330.16XB3300</v>
          </cell>
          <cell r="B72" t="str">
            <v>XB3300</v>
          </cell>
          <cell r="C72"/>
          <cell r="D72" t="str">
            <v>Open triangular side windows in cockpit</v>
          </cell>
          <cell r="E72" t="str">
            <v>Panneaux ouverts triangulaires dans le cockpit</v>
          </cell>
          <cell r="F72" t="str">
            <v>Offene, dreieckige Seitenfenster im Cockpit</v>
          </cell>
          <cell r="G72"/>
          <cell r="H72"/>
          <cell r="I72" t="str">
            <v xml:space="preserve">Driehoek zijramen in cockpit te openen </v>
          </cell>
          <cell r="J72" t="str">
            <v xml:space="preserve">Ventana lateral con apertura triangular </v>
          </cell>
          <cell r="K72" t="str">
            <v>X</v>
          </cell>
          <cell r="L72"/>
          <cell r="M72"/>
          <cell r="N72" t="str">
            <v>Standard</v>
          </cell>
          <cell r="O72"/>
          <cell r="P72" t="str">
            <v>standard</v>
          </cell>
        </row>
        <row r="73">
          <cell r="A73" t="str">
            <v>S450.16XB3300</v>
          </cell>
          <cell r="B73" t="str">
            <v>XB3300</v>
          </cell>
          <cell r="C73"/>
          <cell r="D73" t="str">
            <v>Cockpit side windows in transparent glass without opening</v>
          </cell>
          <cell r="E73" t="str">
            <v>Vitres laterales de cockpit en verre trensparent fixe</v>
          </cell>
          <cell r="F73" t="str">
            <v>Transparente Seitenfenster im Cockpit (nicht zu öffnen)</v>
          </cell>
          <cell r="G73"/>
          <cell r="H73"/>
          <cell r="I73" t="str">
            <v>Side windows in cokpit</v>
          </cell>
          <cell r="J73" t="str">
            <v>Ventanas de cockpit con cristal transparente</v>
          </cell>
          <cell r="K73" t="str">
            <v>X</v>
          </cell>
          <cell r="L73"/>
          <cell r="M73"/>
          <cell r="N73" t="str">
            <v>Standard</v>
          </cell>
          <cell r="O73"/>
          <cell r="P73" t="str">
            <v>standard</v>
          </cell>
        </row>
        <row r="74">
          <cell r="A74" t="str">
            <v>S330.16XB3301</v>
          </cell>
          <cell r="B74" t="str">
            <v>XB3301</v>
          </cell>
          <cell r="C74"/>
          <cell r="D74" t="str">
            <v>Closed side windows  in cockpit with sliding openable frame</v>
          </cell>
          <cell r="E74" t="str">
            <v>Vitres latérales fermées dans le cockpit avec porte coulissante</v>
          </cell>
          <cell r="F74" t="str">
            <v>Geschlossenes Seitenfenster mit aufschiebbarer Öffnung</v>
          </cell>
          <cell r="G74"/>
          <cell r="H74"/>
          <cell r="I74" t="str">
            <v>Driehoek zijramen in cockpit schuifbaar te openen</v>
          </cell>
          <cell r="J74" t="str">
            <v>Ventanas en cockpit con con apertura deslizante</v>
          </cell>
          <cell r="K74"/>
          <cell r="L74" t="str">
            <v>X</v>
          </cell>
          <cell r="M74"/>
          <cell r="N74">
            <v>4191.5322580645161</v>
          </cell>
          <cell r="O74"/>
          <cell r="P74">
            <v>2250</v>
          </cell>
        </row>
        <row r="75">
          <cell r="A75" t="str">
            <v>S450.16XB3301</v>
          </cell>
          <cell r="B75" t="str">
            <v>XB3301</v>
          </cell>
          <cell r="C75"/>
          <cell r="D75" t="str">
            <v>Cockpit side windows black tinted with sliding openable frame</v>
          </cell>
          <cell r="E75" t="str">
            <v>Vitres laterales de cockpit en verre fonçé ouvrant</v>
          </cell>
          <cell r="F75" t="str">
            <v>Getönte Seitenfenster im Cockpit mit aufschiebbarer Öffnung</v>
          </cell>
          <cell r="G75"/>
          <cell r="H75"/>
          <cell r="I75" t="str">
            <v>porthole add.</v>
          </cell>
          <cell r="J75" t="str">
            <v>Ventanas tintadas en cockpit con con apertura deslizante</v>
          </cell>
          <cell r="K75"/>
          <cell r="L75" t="str">
            <v>X</v>
          </cell>
          <cell r="M75"/>
          <cell r="N75">
            <v>4098.3870967741941</v>
          </cell>
          <cell r="O75"/>
          <cell r="P75">
            <v>2200</v>
          </cell>
        </row>
        <row r="76">
          <cell r="A76" t="str">
            <v>S450.16XB3301</v>
          </cell>
          <cell r="B76" t="str">
            <v>XB3301</v>
          </cell>
          <cell r="C76"/>
          <cell r="D76" t="str">
            <v>Cockpit side windows black tinted with sliding openable frame</v>
          </cell>
          <cell r="E76" t="str">
            <v>Vitres laterales de cockpit en verre fonçé ouvrant</v>
          </cell>
          <cell r="F76" t="str">
            <v>Getönte Seitenfenster im Cockpit mit aufschiebbarer Öffnung</v>
          </cell>
          <cell r="G76"/>
          <cell r="H76"/>
          <cell r="I76" t="str">
            <v>porthole add.</v>
          </cell>
          <cell r="J76" t="str">
            <v>Ventanas tintadas en cockpit con con apertura deslizante</v>
          </cell>
          <cell r="K76"/>
          <cell r="L76"/>
          <cell r="M76"/>
          <cell r="N76"/>
          <cell r="O76"/>
          <cell r="P76"/>
        </row>
        <row r="77">
          <cell r="A77" t="str">
            <v>F450.16XB3500</v>
          </cell>
          <cell r="B77" t="str">
            <v>XB3500</v>
          </cell>
          <cell r="C77"/>
          <cell r="D77" t="str">
            <v>Standard bathing platform with teak</v>
          </cell>
          <cell r="E77" t="str">
            <v>Plateforme de bain standard en teck</v>
          </cell>
          <cell r="F77" t="str">
            <v>Standard Badeplattform mit Teak</v>
          </cell>
          <cell r="G77"/>
          <cell r="H77"/>
          <cell r="I77" t="str">
            <v>Standaard badplatform met teak</v>
          </cell>
          <cell r="J77" t="str">
            <v>Plataforma de baño en Teca estándar</v>
          </cell>
          <cell r="K77" t="str">
            <v>X</v>
          </cell>
          <cell r="L77"/>
          <cell r="M77"/>
          <cell r="N77" t="str">
            <v>Standard</v>
          </cell>
          <cell r="O77"/>
          <cell r="P77" t="str">
            <v>standard</v>
          </cell>
        </row>
        <row r="78">
          <cell r="A78" t="str">
            <v>F530.16XB3500</v>
          </cell>
          <cell r="B78" t="str">
            <v>XB3500</v>
          </cell>
          <cell r="C78"/>
          <cell r="D78" t="str">
            <v>Standard bathing platform with teak</v>
          </cell>
          <cell r="E78" t="str">
            <v>Plateforme de bain standard en teck</v>
          </cell>
          <cell r="F78" t="str">
            <v>Standard Badeplattform mit Teak</v>
          </cell>
          <cell r="G78"/>
          <cell r="H78"/>
          <cell r="I78" t="str">
            <v>Standaard badplatform met teak</v>
          </cell>
          <cell r="J78" t="str">
            <v>Plataforma de baño en Teca estándar</v>
          </cell>
          <cell r="K78" t="str">
            <v>X</v>
          </cell>
          <cell r="L78"/>
          <cell r="M78"/>
          <cell r="N78" t="str">
            <v>Standard</v>
          </cell>
          <cell r="O78"/>
          <cell r="P78" t="str">
            <v>standard</v>
          </cell>
        </row>
        <row r="79">
          <cell r="A79" t="str">
            <v>S450.16XB3500</v>
          </cell>
          <cell r="B79" t="str">
            <v>XB3500</v>
          </cell>
          <cell r="C79"/>
          <cell r="D79" t="str">
            <v>Standard bathing platform with teak</v>
          </cell>
          <cell r="E79" t="str">
            <v>Plateforme de bain standard en teck</v>
          </cell>
          <cell r="F79" t="str">
            <v>Standard Badeplattform mit Teak</v>
          </cell>
          <cell r="G79"/>
          <cell r="H79"/>
          <cell r="I79" t="str">
            <v>Standaard badplatform met teak</v>
          </cell>
          <cell r="J79" t="str">
            <v>Plataforma de baño en Teca estándar</v>
          </cell>
          <cell r="K79" t="str">
            <v>X</v>
          </cell>
          <cell r="L79"/>
          <cell r="M79"/>
          <cell r="N79" t="str">
            <v>Standard</v>
          </cell>
          <cell r="O79"/>
          <cell r="P79" t="str">
            <v>standard</v>
          </cell>
        </row>
        <row r="80">
          <cell r="A80" t="str">
            <v>C330.16XB3501</v>
          </cell>
          <cell r="B80" t="str">
            <v>XB3501</v>
          </cell>
          <cell r="C80"/>
          <cell r="D80" t="str">
            <v>Bathing platform extension with teak (only with XW5000)</v>
          </cell>
          <cell r="E80" t="str">
            <v>Extension de plateforme avec teck (seulement avec XW5000)</v>
          </cell>
          <cell r="F80" t="str">
            <v xml:space="preserve">Verlängerte Badeplattform mit Teak </v>
          </cell>
          <cell r="G80"/>
          <cell r="H80"/>
          <cell r="I80" t="str">
            <v>Verlengd zwemplateau (alleen met XW5000)</v>
          </cell>
          <cell r="J80" t="str">
            <v>Extension plataforma de baño en Teca ( solo con XW5000 )</v>
          </cell>
          <cell r="K80"/>
          <cell r="L80"/>
          <cell r="M80" t="str">
            <v>X</v>
          </cell>
          <cell r="N80">
            <v>8848.7903225806458</v>
          </cell>
          <cell r="O80"/>
          <cell r="P80">
            <v>4750</v>
          </cell>
        </row>
        <row r="81">
          <cell r="A81" t="str">
            <v>F450.16XB3501</v>
          </cell>
          <cell r="B81" t="str">
            <v>XB3501</v>
          </cell>
          <cell r="C81"/>
          <cell r="D81" t="str">
            <v>Raise &amp; Lower bathing platform, hydro electric with safety lock system 330 KG lift capacity</v>
          </cell>
          <cell r="E81" t="str">
            <v>Plateforme hydraulique Hy Lo- 330KG de capacité</v>
          </cell>
          <cell r="F81" t="str">
            <v>Höhenverstellbare Badeplattform, hydraulisch, Safety Lock System, 330kg Hubkraft</v>
          </cell>
          <cell r="G81"/>
          <cell r="H81"/>
          <cell r="I81" t="str">
            <v>Raise &amp; Lower badplatform, hydro elektrisch met safety lock systeem, 330 kg belastbaarheid</v>
          </cell>
          <cell r="J81" t="str">
            <v>Plataforma de baño hidraulica con sistema de cierre de seguridad- 330kg de carga</v>
          </cell>
          <cell r="K81"/>
          <cell r="L81" t="str">
            <v>X</v>
          </cell>
          <cell r="M81"/>
          <cell r="N81">
            <v>40797.580645161295</v>
          </cell>
          <cell r="O81"/>
          <cell r="P81">
            <v>21900</v>
          </cell>
        </row>
        <row r="82">
          <cell r="A82" t="str">
            <v>S330.16XB3501</v>
          </cell>
          <cell r="B82" t="str">
            <v>XB3501</v>
          </cell>
          <cell r="C82"/>
          <cell r="D82" t="str">
            <v>Bathing platform extension with teak (only with XW5000)</v>
          </cell>
          <cell r="E82" t="str">
            <v>Extension de plateforme avec teck (seulement avec XW5000)</v>
          </cell>
          <cell r="F82" t="str">
            <v xml:space="preserve">Verlängerte Badeplattform mit Teak </v>
          </cell>
          <cell r="G82"/>
          <cell r="H82"/>
          <cell r="I82" t="str">
            <v>Verlengd zwemplateau (alleen met XW5000)</v>
          </cell>
          <cell r="J82" t="str">
            <v>Extension plataforma de baño en Teca ( solo con XW5000 )</v>
          </cell>
          <cell r="K82"/>
          <cell r="L82"/>
          <cell r="M82" t="str">
            <v>X</v>
          </cell>
          <cell r="N82">
            <v>8848.7903225806458</v>
          </cell>
          <cell r="O82"/>
          <cell r="P82">
            <v>4750</v>
          </cell>
        </row>
        <row r="83">
          <cell r="A83" t="str">
            <v>F530.16XB3502</v>
          </cell>
          <cell r="B83" t="str">
            <v>XB3502</v>
          </cell>
          <cell r="C83"/>
          <cell r="D83" t="str">
            <v>Raise &amp; Lower bathing platform, hydro electric with safety lock system 600 KG lift capacity inc. platform</v>
          </cell>
          <cell r="E83" t="str">
            <v>Raise &amp; Lower bathing platform, hydro electric with safety lock system 600 KG lift capacity inc. platform</v>
          </cell>
          <cell r="F83" t="str">
            <v>Höhenverstellbare Badeplattform, hydraulisch, Safety Lock System, 600kg Hubkraft inklusive Plattform</v>
          </cell>
          <cell r="G83"/>
          <cell r="H83"/>
          <cell r="I83" t="str">
            <v>Raise &amp; Lower bathing platform, hydro electric with safety lock system 600 KG lift capacity inc. platform</v>
          </cell>
          <cell r="J83" t="str">
            <v>Raise &amp; Lower bathing platform, hydro electric with safety lock system 600 KG lift capacity inc. platform</v>
          </cell>
          <cell r="K83"/>
          <cell r="L83" t="str">
            <v>X</v>
          </cell>
          <cell r="M83"/>
          <cell r="N83">
            <v>44523.387096774204</v>
          </cell>
          <cell r="O83"/>
          <cell r="P83">
            <v>23900</v>
          </cell>
        </row>
        <row r="84">
          <cell r="A84" t="str">
            <v>S450.16XB3502</v>
          </cell>
          <cell r="B84" t="str">
            <v>XB3502</v>
          </cell>
          <cell r="C84"/>
          <cell r="D84" t="str">
            <v>Raise &amp; Lower bathing platform, hydro electric with safety lock system-330kg lift capacity</v>
          </cell>
          <cell r="E84" t="str">
            <v>Plateforme hydraulique Hy Lo- 330KG de capacité</v>
          </cell>
          <cell r="F84" t="str">
            <v>Höhenverstellbare Badeplattform, hydraulisch, Safety Lock System, 330kg Hubkraft</v>
          </cell>
          <cell r="G84"/>
          <cell r="H84"/>
          <cell r="I84" t="str">
            <v>Raise &amp; Lower bathing platform, hydro electric with safety lock system-330kg lift capacity</v>
          </cell>
          <cell r="J84" t="str">
            <v>Plataforma de baño hidraulica con sistema de cierre de seguridad- 330kg de carga</v>
          </cell>
          <cell r="K84"/>
          <cell r="L84" t="str">
            <v>X</v>
          </cell>
          <cell r="M84"/>
          <cell r="N84">
            <v>40797.580645161295</v>
          </cell>
          <cell r="O84"/>
          <cell r="P84">
            <v>21900</v>
          </cell>
        </row>
        <row r="85">
          <cell r="A85" t="str">
            <v>F530.16XB3512</v>
          </cell>
          <cell r="B85" t="str">
            <v>XB3512</v>
          </cell>
          <cell r="C85"/>
          <cell r="D85" t="str">
            <v>Bathing ladder, hydraulic with handles integrated (only with XB3502)</v>
          </cell>
          <cell r="E85" t="str">
            <v>Echelle de bain, hydraulique avec poignées intégrées (uniquement avec XB3502)</v>
          </cell>
          <cell r="F85" t="str">
            <v>Hydraulisch ausfahrbare Badeleiter mit integrierten Handgriffen (nur mit XB 3502)</v>
          </cell>
          <cell r="G85"/>
          <cell r="H85"/>
          <cell r="I85" t="str">
            <v>Berthing ladder, hydraulic</v>
          </cell>
          <cell r="J85" t="str">
            <v>Berthing ladder, hydraulic</v>
          </cell>
          <cell r="K85"/>
          <cell r="L85"/>
          <cell r="M85" t="str">
            <v>X</v>
          </cell>
          <cell r="N85">
            <v>23845.16129032258</v>
          </cell>
          <cell r="O85"/>
          <cell r="P85">
            <v>12800</v>
          </cell>
        </row>
        <row r="86">
          <cell r="A86" t="str">
            <v>S450.16XB3560</v>
          </cell>
          <cell r="B86" t="str">
            <v>XB3560</v>
          </cell>
          <cell r="C86"/>
          <cell r="D86" t="str">
            <v>Foredeck hand rail</v>
          </cell>
          <cell r="E86" t="str">
            <v>Main courante arrière</v>
          </cell>
          <cell r="F86" t="str">
            <v>Handlauf Vorschiff</v>
          </cell>
          <cell r="G86"/>
          <cell r="H86"/>
          <cell r="I86" t="str">
            <v>Foredeck hand rail</v>
          </cell>
          <cell r="J86" t="str">
            <v>Pasamanos a Proa</v>
          </cell>
          <cell r="K86"/>
          <cell r="L86"/>
          <cell r="M86"/>
          <cell r="N86"/>
          <cell r="O86"/>
          <cell r="P86"/>
        </row>
        <row r="87">
          <cell r="A87" t="str">
            <v>F530.16XB4000</v>
          </cell>
          <cell r="B87" t="str">
            <v>XB4000</v>
          </cell>
          <cell r="C87"/>
          <cell r="D87" t="str">
            <v>Anchoring kit, Stainless steel delta 32kg with 60 m of chain</v>
          </cell>
          <cell r="E87" t="str">
            <v>Kit Mouillage, ancre Delta 32 kg inox avec 60m de chaine</v>
          </cell>
          <cell r="F87" t="str">
            <v>Ankerausrüstung 'Delta' aus Edelstahl 32kg mit 60m Kette</v>
          </cell>
          <cell r="G87"/>
          <cell r="H87"/>
          <cell r="I87" t="str">
            <v>Anchoring kit, Stainless steel delta 32kg with 60 m of chain</v>
          </cell>
          <cell r="J87" t="str">
            <v>Kit de fondeo. Ancla Delta 32kg con 60m de cadena</v>
          </cell>
          <cell r="K87"/>
          <cell r="L87"/>
          <cell r="M87" t="str">
            <v>X</v>
          </cell>
          <cell r="N87">
            <v>3539.5161290322585</v>
          </cell>
          <cell r="O87"/>
          <cell r="P87">
            <v>1900</v>
          </cell>
        </row>
        <row r="88">
          <cell r="A88" t="str">
            <v>F530.16XB4000</v>
          </cell>
          <cell r="B88" t="str">
            <v>XB4000</v>
          </cell>
          <cell r="C88"/>
          <cell r="D88" t="str">
            <v>Anchoring kit, Stainless steel delta 32kg with 60 m of chain</v>
          </cell>
          <cell r="E88" t="str">
            <v>Kit Mouillage, ancre Delta 32 kg inox avec 60m de chaine</v>
          </cell>
          <cell r="F88" t="str">
            <v>Ankerausrüstung 'Delta' aus Edelstahl 32kg mit 60m Kette</v>
          </cell>
          <cell r="G88"/>
          <cell r="H88"/>
          <cell r="I88" t="str">
            <v>Anchoring kit, Stainless steel delta 32kg with 60 m of chain</v>
          </cell>
          <cell r="J88" t="str">
            <v>Kit de fondeo. Ancla Delta 32kg con 60m de cadena</v>
          </cell>
          <cell r="K88"/>
          <cell r="L88"/>
          <cell r="M88"/>
          <cell r="N88"/>
          <cell r="O88"/>
          <cell r="P88"/>
        </row>
        <row r="89">
          <cell r="A89" t="str">
            <v>C330.16XB4005</v>
          </cell>
          <cell r="B89" t="str">
            <v>XB4005</v>
          </cell>
          <cell r="C89"/>
          <cell r="D89" t="str">
            <v>Delta anchor with 30m of chain</v>
          </cell>
          <cell r="E89" t="str">
            <v xml:space="preserve">Ancre Delta avec 30m de chaine </v>
          </cell>
          <cell r="F89" t="str">
            <v>'Delta' Anker 16kg, verzinkt, 30m verzinkte Kette</v>
          </cell>
          <cell r="G89"/>
          <cell r="H89"/>
          <cell r="I89" t="str">
            <v>Delta anker 16 kg with 30m ketting</v>
          </cell>
          <cell r="J89" t="str">
            <v>Ancla Delta con 30m de cadena</v>
          </cell>
          <cell r="K89"/>
          <cell r="L89"/>
          <cell r="M89"/>
          <cell r="N89"/>
          <cell r="O89"/>
          <cell r="P89"/>
        </row>
        <row r="90">
          <cell r="A90" t="str">
            <v>F380.16XB4005</v>
          </cell>
          <cell r="B90" t="str">
            <v>XB4005</v>
          </cell>
          <cell r="C90"/>
          <cell r="D90" t="str">
            <v>Delta anchor 16 kg with 30m of chain</v>
          </cell>
          <cell r="E90" t="str">
            <v xml:space="preserve">Ancre Delta 16kg avec 30m de chaine </v>
          </cell>
          <cell r="F90" t="str">
            <v>Delta' Anker 16 kg mit 30m Kette</v>
          </cell>
          <cell r="G90"/>
          <cell r="H90"/>
          <cell r="I90" t="str">
            <v>Delta anchor 16 kg with 30m of chain</v>
          </cell>
          <cell r="J90" t="str">
            <v>Ancla delta de 16kg con 30m de cadena</v>
          </cell>
          <cell r="K90"/>
          <cell r="L90"/>
          <cell r="M90"/>
          <cell r="N90"/>
          <cell r="O90"/>
          <cell r="P90"/>
        </row>
        <row r="91">
          <cell r="A91" t="str">
            <v>F450.16XB4005</v>
          </cell>
          <cell r="B91" t="str">
            <v>XB4005</v>
          </cell>
          <cell r="C91"/>
          <cell r="D91" t="str">
            <v>Delta anchor 20 kg with 30m of chain</v>
          </cell>
          <cell r="E91" t="str">
            <v xml:space="preserve">Ancre Delta 20kg avec 30m de chaine </v>
          </cell>
          <cell r="F91" t="str">
            <v>Delta' Anker 20 kg mit 30m Kette</v>
          </cell>
          <cell r="G91"/>
          <cell r="H91"/>
          <cell r="I91" t="str">
            <v>Anchor &amp; chain, standard</v>
          </cell>
          <cell r="J91" t="str">
            <v>Ancla delta de 20kg con 30m de cadena</v>
          </cell>
          <cell r="K91"/>
          <cell r="L91"/>
          <cell r="M91"/>
          <cell r="N91"/>
          <cell r="O91"/>
          <cell r="P91"/>
        </row>
        <row r="92">
          <cell r="A92" t="str">
            <v>S330.16XB4005</v>
          </cell>
          <cell r="B92" t="str">
            <v>XB4005</v>
          </cell>
          <cell r="C92"/>
          <cell r="D92" t="str">
            <v>Delta anchor with 30m of chain</v>
          </cell>
          <cell r="E92" t="str">
            <v xml:space="preserve">Ancre Delta avec 30m de chaine </v>
          </cell>
          <cell r="F92" t="str">
            <v>'Delta' Anker mit 30m Kette</v>
          </cell>
          <cell r="G92"/>
          <cell r="H92"/>
          <cell r="I92" t="str">
            <v>Delta anker 16 kg with 30m ketting</v>
          </cell>
          <cell r="J92" t="str">
            <v>Ancla Delta con 30m de cadena</v>
          </cell>
          <cell r="K92"/>
          <cell r="L92"/>
          <cell r="M92"/>
          <cell r="N92"/>
          <cell r="O92"/>
          <cell r="P92"/>
        </row>
        <row r="93">
          <cell r="A93" t="str">
            <v>S450.16XB4005</v>
          </cell>
          <cell r="B93" t="str">
            <v>XB4005</v>
          </cell>
          <cell r="C93"/>
          <cell r="D93" t="str">
            <v>Delta anchor 20 kg with 30m of chain</v>
          </cell>
          <cell r="E93" t="str">
            <v xml:space="preserve">Ancre Delta 20kg avec 30m de chaine </v>
          </cell>
          <cell r="F93" t="str">
            <v>'Delta' Anker 20 kg mit 30m Kette</v>
          </cell>
          <cell r="G93"/>
          <cell r="H93"/>
          <cell r="I93" t="str">
            <v>Anchor &amp; chain, standard</v>
          </cell>
          <cell r="J93" t="str">
            <v>Ancla delta de 20kg con 30m de cadena</v>
          </cell>
          <cell r="K93"/>
          <cell r="L93"/>
          <cell r="M93"/>
          <cell r="N93"/>
          <cell r="O93"/>
          <cell r="P93"/>
        </row>
        <row r="94">
          <cell r="A94" t="str">
            <v>C330.16XB4006</v>
          </cell>
          <cell r="B94" t="str">
            <v>XB4006</v>
          </cell>
          <cell r="C94"/>
          <cell r="D94" t="str">
            <v>Anchor stainless steel  with 50m of stainless steel chain</v>
          </cell>
          <cell r="E94" t="str">
            <v>Ancre inox avec 50 m de chaine inox</v>
          </cell>
          <cell r="F94" t="str">
            <v>Edelstahlanker, 50m Edelstahlkette</v>
          </cell>
          <cell r="G94"/>
          <cell r="H94"/>
          <cell r="I94" t="str">
            <v>Ultra anker 16 kg RVS staal met 50m RVS ketting</v>
          </cell>
          <cell r="J94" t="str">
            <v>Ancla de acero inoxidable con 50m de cadena</v>
          </cell>
          <cell r="K94"/>
          <cell r="L94"/>
          <cell r="M94"/>
          <cell r="N94"/>
          <cell r="O94"/>
          <cell r="P94"/>
        </row>
        <row r="95">
          <cell r="A95" t="str">
            <v>F380.16XB4006</v>
          </cell>
          <cell r="B95" t="str">
            <v>XB4006</v>
          </cell>
          <cell r="C95"/>
          <cell r="D95" t="str">
            <v>Stainless steel anchor with 50m of stainless steel chain</v>
          </cell>
          <cell r="E95" t="str">
            <v>Ancre inox avec 50 m de chaine inox</v>
          </cell>
          <cell r="F95" t="str">
            <v>Anker aus Edelstahl, 50m Edelstahlkette</v>
          </cell>
          <cell r="G95"/>
          <cell r="H95"/>
          <cell r="I95" t="str">
            <v>Ultra anchor 16 kg stainless steel with 50m of stainless steel chain</v>
          </cell>
          <cell r="J95" t="str">
            <v>Ancla de acero inoxidable con 50m de cadena</v>
          </cell>
          <cell r="K95"/>
          <cell r="L95"/>
          <cell r="M95"/>
          <cell r="N95"/>
          <cell r="O95"/>
          <cell r="P95"/>
        </row>
        <row r="96">
          <cell r="A96" t="str">
            <v>F450.16XB4006</v>
          </cell>
          <cell r="B96" t="str">
            <v>XB4006</v>
          </cell>
          <cell r="C96"/>
          <cell r="D96" t="str">
            <v>Ultra anchor stainless steel with 50m of stainless steel chain</v>
          </cell>
          <cell r="E96" t="str">
            <v>Ancre Ultra inox avec 50 m de chaine inox</v>
          </cell>
          <cell r="F96" t="str">
            <v>'Ultra' Anker aus Edelstahl, 50m Edelstahlkette</v>
          </cell>
          <cell r="G96"/>
          <cell r="H96"/>
          <cell r="I96" t="str">
            <v>Anchor &amp; chain, upgrade</v>
          </cell>
          <cell r="J96" t="str">
            <v>Ancla Ultra de acero inoxidable con 50m de cadena</v>
          </cell>
          <cell r="K96"/>
          <cell r="L96"/>
          <cell r="M96"/>
          <cell r="N96"/>
          <cell r="O96"/>
          <cell r="P96"/>
        </row>
        <row r="97">
          <cell r="A97" t="str">
            <v>S330.16XB4006</v>
          </cell>
          <cell r="B97" t="str">
            <v>XB4006</v>
          </cell>
          <cell r="C97"/>
          <cell r="D97" t="str">
            <v>Stainless steel anchor with 50m of stainless steel chain</v>
          </cell>
          <cell r="E97" t="str">
            <v>Ancre inox avec 50 m de chaine inox</v>
          </cell>
          <cell r="F97" t="str">
            <v>Edelstahlanker, 50m Edelstahlkette</v>
          </cell>
          <cell r="G97"/>
          <cell r="H97"/>
          <cell r="I97" t="str">
            <v>Ultra anker 16 kg RVS staal met 50m RVS ketting</v>
          </cell>
          <cell r="J97" t="str">
            <v>Ancla Ultra 16kg de acero inoxidable con 50m de cadena</v>
          </cell>
          <cell r="K97"/>
          <cell r="L97"/>
          <cell r="M97"/>
          <cell r="N97"/>
          <cell r="O97"/>
          <cell r="P97"/>
        </row>
        <row r="98">
          <cell r="A98" t="str">
            <v>S450.16XB4006</v>
          </cell>
          <cell r="B98" t="str">
            <v>XB4006</v>
          </cell>
          <cell r="C98"/>
          <cell r="D98" t="str">
            <v>Ultra anchor stainless steel 21kg with 50m of stainless steel chain</v>
          </cell>
          <cell r="E98" t="str">
            <v>Ancre Ultra inox 21kg avec 50m de chaine inox</v>
          </cell>
          <cell r="F98" t="str">
            <v>Edelstahlanker 'Ultra' 21kg mit 50m Edelstahlkette</v>
          </cell>
          <cell r="G98"/>
          <cell r="H98"/>
          <cell r="I98" t="str">
            <v>Ultra anchor stainless stee 21kg with 50m of stainless steel chain</v>
          </cell>
          <cell r="J98" t="str">
            <v>Ancla Ultra 21kg de acero inoxidable con 50m de cadena</v>
          </cell>
          <cell r="K98"/>
          <cell r="L98"/>
          <cell r="M98"/>
          <cell r="N98"/>
          <cell r="O98"/>
          <cell r="P98"/>
        </row>
        <row r="99">
          <cell r="A99" t="str">
            <v>C330.16XB4010</v>
          </cell>
          <cell r="B99" t="str">
            <v>XB4010</v>
          </cell>
          <cell r="C99"/>
          <cell r="D99" t="str">
            <v>Windlass electric</v>
          </cell>
          <cell r="E99" t="str">
            <v>Guindeau électrique</v>
          </cell>
          <cell r="F99" t="str">
            <v>Elektrische Ankerwinde</v>
          </cell>
          <cell r="G99"/>
          <cell r="H99"/>
          <cell r="I99" t="str">
            <v>Elektrisch ankerlier</v>
          </cell>
          <cell r="J99" t="str">
            <v>Molinete electrico</v>
          </cell>
          <cell r="K99"/>
          <cell r="L99"/>
          <cell r="M99"/>
          <cell r="N99"/>
          <cell r="O99"/>
          <cell r="P99"/>
        </row>
        <row r="100">
          <cell r="A100" t="str">
            <v>C330.16XB4010</v>
          </cell>
          <cell r="B100" t="str">
            <v>XB4010</v>
          </cell>
          <cell r="C100"/>
          <cell r="D100" t="str">
            <v>Windlass electric</v>
          </cell>
          <cell r="E100" t="str">
            <v>Guindeau électrique</v>
          </cell>
          <cell r="F100" t="str">
            <v>Elektrische Ankerwinde</v>
          </cell>
          <cell r="G100"/>
          <cell r="H100"/>
          <cell r="I100" t="str">
            <v>Elektrisch ankerlier</v>
          </cell>
          <cell r="J100" t="str">
            <v>Molinete electrico</v>
          </cell>
          <cell r="K100"/>
          <cell r="L100"/>
          <cell r="M100"/>
          <cell r="N100"/>
          <cell r="O100"/>
          <cell r="P100"/>
        </row>
        <row r="101">
          <cell r="A101" t="str">
            <v>F530.16XB4010</v>
          </cell>
          <cell r="B101" t="str">
            <v>XB4010</v>
          </cell>
          <cell r="C101"/>
          <cell r="D101" t="str">
            <v>Windlass reversible electric with remote operation from helms</v>
          </cell>
          <cell r="E101" t="str">
            <v>Guindeau électrique réversible avec télécommande au poste de barre</v>
          </cell>
          <cell r="F101" t="str">
            <v>Elektrische Ankerwinde mit Fernbedienung am Steuerstand</v>
          </cell>
          <cell r="G101"/>
          <cell r="H101"/>
          <cell r="I101" t="str">
            <v>Windless electric</v>
          </cell>
          <cell r="J101" t="str">
            <v>Molinete elctrico reversible con control desde los puestos de mando</v>
          </cell>
          <cell r="K101"/>
          <cell r="L101"/>
          <cell r="M101"/>
          <cell r="N101"/>
          <cell r="O101"/>
          <cell r="P101"/>
        </row>
        <row r="102">
          <cell r="A102" t="str">
            <v>S330.16XB4010</v>
          </cell>
          <cell r="B102" t="str">
            <v>XB4010</v>
          </cell>
          <cell r="C102"/>
          <cell r="D102" t="str">
            <v>Windlass electric</v>
          </cell>
          <cell r="E102" t="str">
            <v>Guindeau électrique</v>
          </cell>
          <cell r="F102" t="str">
            <v>Elektrische Ankerwinde</v>
          </cell>
          <cell r="G102"/>
          <cell r="H102"/>
          <cell r="I102" t="str">
            <v>Elektrisch ankerlier</v>
          </cell>
          <cell r="J102" t="str">
            <v>Molinete electrico</v>
          </cell>
          <cell r="K102"/>
          <cell r="L102"/>
          <cell r="M102"/>
          <cell r="N102"/>
          <cell r="O102"/>
          <cell r="P102"/>
        </row>
        <row r="103">
          <cell r="A103" t="str">
            <v>S330.16XB4010</v>
          </cell>
          <cell r="B103" t="str">
            <v>XB4010</v>
          </cell>
          <cell r="C103"/>
          <cell r="D103" t="str">
            <v>Windlass electric</v>
          </cell>
          <cell r="E103" t="str">
            <v>Guindeau électrique</v>
          </cell>
          <cell r="F103" t="str">
            <v>Elektrische Ankerwinde</v>
          </cell>
          <cell r="G103"/>
          <cell r="H103"/>
          <cell r="I103" t="str">
            <v>Elektrisch ankerlier</v>
          </cell>
          <cell r="J103" t="str">
            <v>Molinete electrico</v>
          </cell>
          <cell r="K103"/>
          <cell r="L103"/>
          <cell r="M103"/>
          <cell r="N103"/>
          <cell r="O103"/>
          <cell r="P103"/>
        </row>
        <row r="104">
          <cell r="A104" t="str">
            <v>F530.16XB4050</v>
          </cell>
          <cell r="B104" t="str">
            <v>XB4050</v>
          </cell>
          <cell r="C104"/>
          <cell r="D104" t="str">
            <v>Mooring winch at stern (starboard side)</v>
          </cell>
          <cell r="E104" t="str">
            <v>winch de mouillage à l'arrière tribord</v>
          </cell>
          <cell r="F104" t="str">
            <v>Festmacherwinsch am Heck (STB)</v>
          </cell>
          <cell r="G104"/>
          <cell r="H104"/>
          <cell r="I104" t="str">
            <v>Mooring winch</v>
          </cell>
          <cell r="J104" t="str">
            <v>Mooring winch</v>
          </cell>
          <cell r="K104"/>
          <cell r="L104"/>
          <cell r="M104" t="str">
            <v>X</v>
          </cell>
          <cell r="N104">
            <v>4098.3870967741941</v>
          </cell>
          <cell r="O104"/>
          <cell r="P104">
            <v>2200</v>
          </cell>
        </row>
        <row r="105">
          <cell r="A105" t="str">
            <v>C330.16XB4100</v>
          </cell>
          <cell r="B105" t="str">
            <v>XB4100</v>
          </cell>
          <cell r="C105"/>
          <cell r="D105" t="str">
            <v>Preparation for Stern Anchor Winch</v>
          </cell>
          <cell r="E105" t="str">
            <v>Préparation pour winch à l'arrière</v>
          </cell>
          <cell r="F105" t="str">
            <v>Vorbereitung für Heckankerwinde</v>
          </cell>
          <cell r="G105"/>
          <cell r="H105"/>
          <cell r="I105" t="str">
            <v>Voorbereiding voor ankerlier achter</v>
          </cell>
          <cell r="J105" t="str">
            <v>Preparación para molinete ancla de Popa</v>
          </cell>
          <cell r="K105"/>
          <cell r="L105"/>
          <cell r="M105" t="str">
            <v>X</v>
          </cell>
          <cell r="N105">
            <v>1304.0322580645163</v>
          </cell>
          <cell r="O105"/>
          <cell r="P105">
            <v>700</v>
          </cell>
        </row>
        <row r="106">
          <cell r="A106" t="str">
            <v>F380.16XB4100</v>
          </cell>
          <cell r="B106" t="str">
            <v>XB4100</v>
          </cell>
          <cell r="C106"/>
          <cell r="D106" t="str">
            <v>Preparation for Stern Anchor Winch</v>
          </cell>
          <cell r="E106" t="str">
            <v>Préparation pour winch à l'arrière</v>
          </cell>
          <cell r="F106" t="str">
            <v>Vorbereitung für Heckankerwinde</v>
          </cell>
          <cell r="G106"/>
          <cell r="H106"/>
          <cell r="I106" t="str">
            <v>Voorbereiding voor ankerlier achter</v>
          </cell>
          <cell r="J106" t="str">
            <v>Preparación para molinete ancla de Popa</v>
          </cell>
          <cell r="K106"/>
          <cell r="L106"/>
          <cell r="M106" t="str">
            <v>X</v>
          </cell>
          <cell r="N106">
            <v>1304.0322580645163</v>
          </cell>
          <cell r="O106"/>
          <cell r="P106">
            <v>700</v>
          </cell>
        </row>
        <row r="107">
          <cell r="A107" t="str">
            <v>F450.16XB4100</v>
          </cell>
          <cell r="B107" t="str">
            <v>XB4100</v>
          </cell>
          <cell r="C107"/>
          <cell r="D107" t="str">
            <v>Preparation for Stern Anchor Winch</v>
          </cell>
          <cell r="E107" t="str">
            <v>Préparation pour winch à l'arrière</v>
          </cell>
          <cell r="F107" t="str">
            <v>Vorbereitung für Heckankerwinde</v>
          </cell>
          <cell r="G107"/>
          <cell r="H107"/>
          <cell r="I107" t="str">
            <v>Voorbereiding voor ankerlier achter</v>
          </cell>
          <cell r="J107" t="str">
            <v>Preparación para molinete ancla de Popa</v>
          </cell>
          <cell r="K107"/>
          <cell r="L107"/>
          <cell r="M107" t="str">
            <v>X</v>
          </cell>
          <cell r="N107">
            <v>1304.0322580645163</v>
          </cell>
          <cell r="O107"/>
          <cell r="P107">
            <v>700</v>
          </cell>
        </row>
        <row r="108">
          <cell r="A108" t="str">
            <v>S330.16XB4100</v>
          </cell>
          <cell r="B108" t="str">
            <v>XB4100</v>
          </cell>
          <cell r="C108"/>
          <cell r="D108" t="str">
            <v>Preparation for Stern Anchor Winch</v>
          </cell>
          <cell r="E108" t="str">
            <v>Préparation pour winch à l'arrière</v>
          </cell>
          <cell r="F108" t="str">
            <v>Vorbereitung für Heckankerwinde</v>
          </cell>
          <cell r="G108"/>
          <cell r="H108"/>
          <cell r="I108" t="str">
            <v>Voorbereiding voor ankerlier achter</v>
          </cell>
          <cell r="J108" t="str">
            <v>Preparación para molinete ancla de Popa</v>
          </cell>
          <cell r="K108"/>
          <cell r="L108"/>
          <cell r="M108" t="str">
            <v>X</v>
          </cell>
          <cell r="N108">
            <v>1304.0322580645163</v>
          </cell>
          <cell r="O108"/>
          <cell r="P108">
            <v>700</v>
          </cell>
        </row>
        <row r="109">
          <cell r="A109" t="str">
            <v>S450.16XB4100</v>
          </cell>
          <cell r="B109" t="str">
            <v>XB4100</v>
          </cell>
          <cell r="C109"/>
          <cell r="D109" t="str">
            <v>Preparation for Stern Anchor Winch</v>
          </cell>
          <cell r="E109" t="str">
            <v>Préparation pour winch à l'arrière</v>
          </cell>
          <cell r="F109" t="str">
            <v>Vorbereitung für Heckankerwinde</v>
          </cell>
          <cell r="G109"/>
          <cell r="H109"/>
          <cell r="I109" t="str">
            <v>Voorbereiding voor ankerlier achter</v>
          </cell>
          <cell r="J109" t="str">
            <v>Preparación para molinete ancla de Popa</v>
          </cell>
          <cell r="K109"/>
          <cell r="L109"/>
          <cell r="M109" t="str">
            <v>X</v>
          </cell>
          <cell r="N109">
            <v>1304.0322580645163</v>
          </cell>
          <cell r="O109"/>
          <cell r="P109">
            <v>700</v>
          </cell>
        </row>
        <row r="110">
          <cell r="A110" t="str">
            <v>C330.16XB4110</v>
          </cell>
          <cell r="B110" t="str">
            <v>XB4110</v>
          </cell>
          <cell r="C110"/>
          <cell r="D110" t="str">
            <v>Anchor chain counter (only with XW3000)</v>
          </cell>
          <cell r="E110" t="str">
            <v>Compteur de chaîne (uniquement avec XW3000)</v>
          </cell>
          <cell r="F110" t="str">
            <v>Ankerkettenzähler (nur mit XW3000)</v>
          </cell>
          <cell r="G110"/>
          <cell r="H110"/>
          <cell r="I110" t="str">
            <v>Ankerkettingteller (enkel met XW3000)</v>
          </cell>
          <cell r="J110" t="str">
            <v>Contador de cadena</v>
          </cell>
          <cell r="K110"/>
          <cell r="L110"/>
          <cell r="M110" t="str">
            <v>X</v>
          </cell>
          <cell r="N110">
            <v>912.82258064516145</v>
          </cell>
          <cell r="O110"/>
          <cell r="P110">
            <v>490</v>
          </cell>
        </row>
        <row r="111">
          <cell r="A111" t="str">
            <v>F380.16XB4110</v>
          </cell>
          <cell r="B111" t="str">
            <v>XB4110</v>
          </cell>
          <cell r="C111"/>
          <cell r="D111" t="str">
            <v>Anchor chain counters at both helm positions</v>
          </cell>
          <cell r="E111" t="str">
            <v>Compteur de chaîne aux 2 postes de barre</v>
          </cell>
          <cell r="F111" t="str">
            <v>Ankerkettenzähler an beiden Steuerständen</v>
          </cell>
          <cell r="G111"/>
          <cell r="H111"/>
          <cell r="I111" t="str">
            <v>Ankerkettingteller bij beide stuurposities</v>
          </cell>
          <cell r="J111" t="str">
            <v>Contador de cadena. En ambos puestos de mando</v>
          </cell>
          <cell r="K111"/>
          <cell r="L111"/>
          <cell r="M111" t="str">
            <v>X</v>
          </cell>
          <cell r="N111">
            <v>1769.7580645161293</v>
          </cell>
          <cell r="O111"/>
          <cell r="P111">
            <v>950</v>
          </cell>
        </row>
        <row r="112">
          <cell r="A112" t="str">
            <v>F450.16XB4110</v>
          </cell>
          <cell r="B112" t="str">
            <v>XB4110</v>
          </cell>
          <cell r="C112"/>
          <cell r="D112" t="str">
            <v>Anchor chain counters at both helm positions</v>
          </cell>
          <cell r="E112" t="str">
            <v>Compteur de chaîne aux 2 postes de barre</v>
          </cell>
          <cell r="F112" t="str">
            <v>Ankerkettenzähler an beiden Steuerständen</v>
          </cell>
          <cell r="G112"/>
          <cell r="H112"/>
          <cell r="I112" t="str">
            <v>Ankerkettingteller bij beide stuurposities</v>
          </cell>
          <cell r="J112" t="str">
            <v>Contador de cadena. En ambos puestos de mando</v>
          </cell>
          <cell r="K112"/>
          <cell r="L112"/>
          <cell r="M112" t="str">
            <v>X</v>
          </cell>
          <cell r="N112">
            <v>1769.7580645161293</v>
          </cell>
          <cell r="O112"/>
          <cell r="P112">
            <v>950</v>
          </cell>
        </row>
        <row r="113">
          <cell r="A113" t="str">
            <v>F530.16XB4110</v>
          </cell>
          <cell r="B113" t="str">
            <v>XB4110</v>
          </cell>
          <cell r="C113"/>
          <cell r="D113" t="str">
            <v>Anchor chain counters at both helm positions</v>
          </cell>
          <cell r="E113" t="str">
            <v>Compteur de chaîne aux 2 postes de barre</v>
          </cell>
          <cell r="F113" t="str">
            <v>Ankerkettenzähler an beiden Steuerständen</v>
          </cell>
          <cell r="G113"/>
          <cell r="H113"/>
          <cell r="I113" t="str">
            <v>Ankerkettingteller bij beide stuurposities</v>
          </cell>
          <cell r="J113" t="str">
            <v>Contador de cadena. En ambos puestos de mando</v>
          </cell>
          <cell r="K113"/>
          <cell r="L113"/>
          <cell r="M113" t="str">
            <v>X</v>
          </cell>
          <cell r="N113">
            <v>1769.7580645161293</v>
          </cell>
          <cell r="O113"/>
          <cell r="P113">
            <v>950</v>
          </cell>
        </row>
        <row r="114">
          <cell r="A114" t="str">
            <v>S330.16XB4110</v>
          </cell>
          <cell r="B114" t="str">
            <v>XB4110</v>
          </cell>
          <cell r="C114"/>
          <cell r="D114" t="str">
            <v>Anchor chain counter (only with XW3000)</v>
          </cell>
          <cell r="E114" t="str">
            <v>Compteur de chaîne (uniquement avec XW3000)</v>
          </cell>
          <cell r="F114" t="str">
            <v>Ankerkettenzähler (nur mit XW3000)</v>
          </cell>
          <cell r="G114"/>
          <cell r="H114"/>
          <cell r="I114" t="str">
            <v>Ankerkettingteller (enkel met XW3000)</v>
          </cell>
          <cell r="J114" t="str">
            <v>Contador de cadena ( solo con XW3000)</v>
          </cell>
          <cell r="K114"/>
          <cell r="L114"/>
          <cell r="M114" t="str">
            <v>X</v>
          </cell>
          <cell r="N114">
            <v>912.82258064516145</v>
          </cell>
          <cell r="O114"/>
          <cell r="P114">
            <v>490</v>
          </cell>
        </row>
        <row r="115">
          <cell r="A115" t="str">
            <v>S450.16XB4110</v>
          </cell>
          <cell r="B115" t="str">
            <v>XB4110</v>
          </cell>
          <cell r="C115"/>
          <cell r="D115" t="str">
            <v>Anchor chain counter</v>
          </cell>
          <cell r="E115" t="str">
            <v>Compteur de chaîne</v>
          </cell>
          <cell r="F115" t="str">
            <v>Ankerkettenzähler</v>
          </cell>
          <cell r="G115"/>
          <cell r="H115"/>
          <cell r="I115" t="str">
            <v>Ankerkettingteller</v>
          </cell>
          <cell r="J115" t="str">
            <v xml:space="preserve">Contador de cadena </v>
          </cell>
          <cell r="K115"/>
          <cell r="L115"/>
          <cell r="M115" t="str">
            <v>X</v>
          </cell>
          <cell r="N115">
            <v>1024.5967741935485</v>
          </cell>
          <cell r="O115"/>
          <cell r="P115">
            <v>550</v>
          </cell>
        </row>
        <row r="116">
          <cell r="A116" t="str">
            <v>F380.16XB4120</v>
          </cell>
          <cell r="B116" t="str">
            <v>XB4120</v>
          </cell>
          <cell r="C116"/>
          <cell r="D116" t="str">
            <v>Two low level transom mooring cleats mounted on stern, 2 at midship + 1 central on bow</v>
          </cell>
          <cell r="E116" t="str">
            <v>2 taquets d'amarrage supplémentaires à la poupe et 1 central à la proue</v>
          </cell>
          <cell r="F116" t="str">
            <v>2 zusätzliche Klampen an den Heckflanken unten, 2 zusätzliche Springklampen, eine zusätzliche mittig am Bug</v>
          </cell>
          <cell r="G116"/>
          <cell r="H116"/>
          <cell r="I116" t="str">
            <v>Twee laag geplaatste bolders bij de spiegel, plus 1 centraal geplaatst bij de boeg</v>
          </cell>
          <cell r="J116" t="str">
            <v>Dos niveles de cornamusas de amarre en Popa + 1 central en Proa</v>
          </cell>
          <cell r="K116"/>
          <cell r="L116"/>
          <cell r="M116" t="str">
            <v>X</v>
          </cell>
          <cell r="N116">
            <v>2030.5645161290324</v>
          </cell>
          <cell r="O116"/>
          <cell r="P116">
            <v>1090</v>
          </cell>
        </row>
        <row r="117">
          <cell r="A117" t="str">
            <v>F450.16XB4120</v>
          </cell>
          <cell r="B117" t="str">
            <v>XB4120</v>
          </cell>
          <cell r="C117"/>
          <cell r="D117" t="str">
            <v>Two low level transom mooring cleats mounted on stern + 1 central on bow</v>
          </cell>
          <cell r="E117" t="str">
            <v>2 taquets d'amarrage supplémentaires à la poupe et 1 central à la proue</v>
          </cell>
          <cell r="F117" t="str">
            <v>2 zusätzliche Klampen am Heck und +1 Zentral am Bug</v>
          </cell>
          <cell r="G117"/>
          <cell r="H117"/>
          <cell r="I117" t="str">
            <v>Twee laag geplaatste bolders bij de spiegel, plus 1 centraal geplaatst bij de boeg</v>
          </cell>
          <cell r="J117" t="str">
            <v>Dos niveles de cornamusas de amarre en Popa + 1 central en Proa</v>
          </cell>
          <cell r="K117"/>
          <cell r="L117"/>
          <cell r="M117" t="str">
            <v>X</v>
          </cell>
          <cell r="N117">
            <v>1210.8870967741939</v>
          </cell>
          <cell r="O117"/>
          <cell r="P117">
            <v>650</v>
          </cell>
        </row>
        <row r="118">
          <cell r="A118" t="str">
            <v>F530.16XB4120</v>
          </cell>
          <cell r="B118" t="str">
            <v>XB4120</v>
          </cell>
          <cell r="C118"/>
          <cell r="D118" t="str">
            <v>Four additional cleats (two each side)</v>
          </cell>
          <cell r="E118" t="str">
            <v>4 taquets d'amarrage supplémentaires ( 2 de chaque coté et)</v>
          </cell>
          <cell r="F118" t="str">
            <v>4 zuätzliche Klampen (2 an jeder Seite)</v>
          </cell>
          <cell r="G118"/>
          <cell r="H118"/>
          <cell r="I118" t="str">
            <v>Mooring cleats</v>
          </cell>
          <cell r="J118" t="str">
            <v>Siete cornamusas adicionales (tres a cada lado y una en la proa)</v>
          </cell>
          <cell r="K118"/>
          <cell r="L118"/>
          <cell r="M118"/>
          <cell r="N118"/>
          <cell r="O118"/>
          <cell r="P118"/>
        </row>
        <row r="119">
          <cell r="A119" t="str">
            <v>S450.16XB4120</v>
          </cell>
          <cell r="B119" t="str">
            <v>XB4120</v>
          </cell>
          <cell r="C119"/>
          <cell r="D119" t="str">
            <v>Two low level transom mooring cleats mounted on stern +1 central on bow</v>
          </cell>
          <cell r="E119" t="str">
            <v>2 taquets d'amarrage supplémentaires à la poupe et 1 central à la proue</v>
          </cell>
          <cell r="F119" t="str">
            <v>2 zusätzliche Klampen am Heck und + 1 zentral am Bug</v>
          </cell>
          <cell r="G119"/>
          <cell r="H119"/>
          <cell r="I119" t="str">
            <v>Twee laag geplaatste bolders bij de spiegel, plus 1 centraal geplaatst bij de boeg</v>
          </cell>
          <cell r="J119" t="str">
            <v>Dos niveles de cornamusas de amarre en Popa + 1 central en Proa</v>
          </cell>
          <cell r="K119"/>
          <cell r="L119"/>
          <cell r="M119" t="str">
            <v>X</v>
          </cell>
          <cell r="N119">
            <v>1210.8870967741939</v>
          </cell>
          <cell r="O119"/>
          <cell r="P119">
            <v>650</v>
          </cell>
        </row>
        <row r="120">
          <cell r="A120" t="str">
            <v>C330.16XB4122</v>
          </cell>
          <cell r="B120" t="str">
            <v>XB4122</v>
          </cell>
          <cell r="C120"/>
          <cell r="D120" t="str">
            <v>Two additional mooring cleats at mid ship</v>
          </cell>
          <cell r="E120" t="str">
            <v>Two additional mooring cleats at mid ship</v>
          </cell>
          <cell r="F120" t="str">
            <v>2 zusätzliche Klampen mitschiffs</v>
          </cell>
          <cell r="G120"/>
          <cell r="H120"/>
          <cell r="I120" t="str">
            <v>Two additional mooring cleats at mid ship</v>
          </cell>
          <cell r="J120" t="str">
            <v>Two additional mooring cleats at mid ship</v>
          </cell>
          <cell r="K120"/>
          <cell r="L120"/>
          <cell r="M120" t="str">
            <v>X</v>
          </cell>
          <cell r="N120">
            <v>1099.1129032258066</v>
          </cell>
          <cell r="O120"/>
          <cell r="P120">
            <v>590</v>
          </cell>
        </row>
        <row r="121">
          <cell r="A121" t="str">
            <v>C330.16XB4122</v>
          </cell>
          <cell r="B121" t="str">
            <v>XB4122</v>
          </cell>
          <cell r="C121"/>
          <cell r="D121" t="str">
            <v>Two additional mooring cleats at mid ship</v>
          </cell>
          <cell r="E121" t="str">
            <v>Two additional mooring cleats at mid ship</v>
          </cell>
          <cell r="F121" t="str">
            <v>2 zusätzliche Klampen mitschiffs</v>
          </cell>
          <cell r="G121"/>
          <cell r="H121"/>
          <cell r="I121" t="str">
            <v>Two additional mooring cleats at mid ship</v>
          </cell>
          <cell r="J121" t="str">
            <v>Two additional mooring cleats at mid ship</v>
          </cell>
          <cell r="K121"/>
          <cell r="L121"/>
          <cell r="M121"/>
          <cell r="N121"/>
          <cell r="O121"/>
          <cell r="P121"/>
        </row>
        <row r="122">
          <cell r="A122" t="str">
            <v>C330.16XB4122</v>
          </cell>
          <cell r="B122" t="str">
            <v>XB4122</v>
          </cell>
          <cell r="C122"/>
          <cell r="D122" t="str">
            <v>Two additional mooring cleats at mid ship</v>
          </cell>
          <cell r="E122" t="str">
            <v>Two additional mooring cleats at mid ship</v>
          </cell>
          <cell r="F122" t="str">
            <v>2 zusätzliche Klampen mitschiffs</v>
          </cell>
          <cell r="G122"/>
          <cell r="H122"/>
          <cell r="I122" t="str">
            <v>Two additional mooring cleats at mid ship</v>
          </cell>
          <cell r="J122" t="str">
            <v>Two additional mooring cleats at mid ship</v>
          </cell>
          <cell r="K122"/>
          <cell r="L122"/>
          <cell r="M122"/>
          <cell r="N122"/>
          <cell r="O122"/>
          <cell r="P122"/>
        </row>
        <row r="123">
          <cell r="A123" t="str">
            <v>S330.16XB4122</v>
          </cell>
          <cell r="B123" t="str">
            <v>XB4122</v>
          </cell>
          <cell r="C123"/>
          <cell r="D123" t="str">
            <v>Two additional mooring cleats at mid ship</v>
          </cell>
          <cell r="E123" t="str">
            <v>Two additional mooring cleats at mid ship</v>
          </cell>
          <cell r="F123" t="str">
            <v>2 zusätzliche Klampen mitschiffs</v>
          </cell>
          <cell r="G123"/>
          <cell r="H123"/>
          <cell r="I123" t="str">
            <v>Two additional mooring cleats at mid ship</v>
          </cell>
          <cell r="J123" t="str">
            <v>Two additional mooring cleats at mid ship</v>
          </cell>
          <cell r="K123"/>
          <cell r="L123"/>
          <cell r="M123" t="str">
            <v>X</v>
          </cell>
          <cell r="N123">
            <v>1099.1129032258066</v>
          </cell>
          <cell r="O123"/>
          <cell r="P123">
            <v>590</v>
          </cell>
        </row>
        <row r="124">
          <cell r="A124" t="str">
            <v>S330.16XB4122</v>
          </cell>
          <cell r="B124" t="str">
            <v>XB4122</v>
          </cell>
          <cell r="C124"/>
          <cell r="D124" t="str">
            <v>Two additional mooring cleats at mid ship</v>
          </cell>
          <cell r="E124" t="str">
            <v>Two additional mooring cleats at mid ship</v>
          </cell>
          <cell r="F124" t="str">
            <v>2 zusätzliche Klampen mitschiffs</v>
          </cell>
          <cell r="G124"/>
          <cell r="H124"/>
          <cell r="I124" t="str">
            <v>Two additional mooring cleats at mid ship</v>
          </cell>
          <cell r="J124" t="str">
            <v>Two additional mooring cleats at mid ship</v>
          </cell>
          <cell r="K124"/>
          <cell r="L124"/>
          <cell r="M124"/>
          <cell r="N124"/>
          <cell r="O124"/>
          <cell r="P124"/>
        </row>
        <row r="125">
          <cell r="A125" t="str">
            <v>S330.16XB4122</v>
          </cell>
          <cell r="B125" t="str">
            <v>XB4122</v>
          </cell>
          <cell r="C125"/>
          <cell r="D125" t="str">
            <v>Two additional mooring cleats at mid ship</v>
          </cell>
          <cell r="E125" t="str">
            <v>Two additional mooring cleats at mid ship</v>
          </cell>
          <cell r="F125" t="str">
            <v>2 zusätzliche Klampen mitschiffs</v>
          </cell>
          <cell r="G125"/>
          <cell r="H125"/>
          <cell r="I125" t="str">
            <v>Two additional mooring cleats at mid ship</v>
          </cell>
          <cell r="J125" t="str">
            <v>Two additional mooring cleats at mid ship</v>
          </cell>
          <cell r="K125"/>
          <cell r="L125"/>
          <cell r="M125"/>
          <cell r="N125"/>
          <cell r="O125"/>
          <cell r="P125"/>
        </row>
        <row r="126">
          <cell r="A126" t="str">
            <v>C330.16XB4300</v>
          </cell>
          <cell r="B126" t="str">
            <v>XB4300</v>
          </cell>
          <cell r="C126"/>
          <cell r="D126" t="str">
            <v>Freshwater Dockside Connection in Transom</v>
          </cell>
          <cell r="E126" t="str">
            <v>Prise d'alimentation d'eau douce à quai sur tableau Ar</v>
          </cell>
          <cell r="F126" t="str">
            <v>Frischwasser-Landanschluss am Heck</v>
          </cell>
          <cell r="G126"/>
          <cell r="H126"/>
          <cell r="I126" t="str">
            <v>Drinkwater/slang aansluiting in de achterspiegel</v>
          </cell>
          <cell r="J126" t="str">
            <v>Conexión a puerto de agua dulce en espejo de Popa</v>
          </cell>
          <cell r="K126"/>
          <cell r="L126"/>
          <cell r="M126" t="str">
            <v>X</v>
          </cell>
          <cell r="N126">
            <v>838.30645161290329</v>
          </cell>
          <cell r="O126"/>
          <cell r="P126">
            <v>450</v>
          </cell>
        </row>
        <row r="127">
          <cell r="A127" t="str">
            <v>F380.16XB4300</v>
          </cell>
          <cell r="B127" t="str">
            <v>XB4300</v>
          </cell>
          <cell r="C127"/>
          <cell r="D127" t="str">
            <v>Freshwater Dockside Connection in Transom</v>
          </cell>
          <cell r="E127" t="str">
            <v>Prise d'alimentation d'eau douce à quai sur tableau Ar</v>
          </cell>
          <cell r="F127" t="str">
            <v>Frischwasser-Landanschluss am Heck</v>
          </cell>
          <cell r="G127"/>
          <cell r="H127"/>
          <cell r="I127" t="str">
            <v>Drinkwater aansluiting in de spiegel</v>
          </cell>
          <cell r="J127" t="str">
            <v>Conexión a puerto de agua dulce en espejo de Popa</v>
          </cell>
          <cell r="K127"/>
          <cell r="L127"/>
          <cell r="M127" t="str">
            <v>X</v>
          </cell>
          <cell r="N127">
            <v>1210.8870967741939</v>
          </cell>
          <cell r="O127"/>
          <cell r="P127">
            <v>650</v>
          </cell>
        </row>
        <row r="128">
          <cell r="A128" t="str">
            <v>F450.16XB4300</v>
          </cell>
          <cell r="B128" t="str">
            <v>XB4300</v>
          </cell>
          <cell r="C128"/>
          <cell r="D128" t="str">
            <v>Freshwater Dockside Connection in Transom</v>
          </cell>
          <cell r="E128" t="str">
            <v>Prise d'alimentation d'eau douce à quai sur tableau Ar</v>
          </cell>
          <cell r="F128" t="str">
            <v>Frischwasser-Landanschluss am Heck</v>
          </cell>
          <cell r="G128"/>
          <cell r="H128"/>
          <cell r="I128" t="str">
            <v>Drinkwater aansluiting in de spiegel</v>
          </cell>
          <cell r="J128" t="str">
            <v>Conexión a puerto de agua dulce en espejo de Popa</v>
          </cell>
          <cell r="K128"/>
          <cell r="L128"/>
          <cell r="M128" t="str">
            <v>X</v>
          </cell>
          <cell r="N128">
            <v>1210.8870967741939</v>
          </cell>
          <cell r="O128"/>
          <cell r="P128">
            <v>650</v>
          </cell>
        </row>
        <row r="129">
          <cell r="A129" t="str">
            <v>F530.16XB4300</v>
          </cell>
          <cell r="B129" t="str">
            <v>XB4300</v>
          </cell>
          <cell r="C129"/>
          <cell r="D129" t="str">
            <v>Freshwater Dockside Connection in Transom</v>
          </cell>
          <cell r="E129" t="str">
            <v>Prise d'alimentation d'eau douce à quai sur tableau Ar</v>
          </cell>
          <cell r="F129" t="str">
            <v>Frischwasser-Landanschluss am Heck</v>
          </cell>
          <cell r="G129"/>
          <cell r="H129"/>
          <cell r="I129" t="str">
            <v>Drinkwater aansluiting in de spiegel</v>
          </cell>
          <cell r="J129" t="str">
            <v>Conexión a puerto de agua dulce en espejo de Popa</v>
          </cell>
          <cell r="K129"/>
          <cell r="L129"/>
          <cell r="M129" t="str">
            <v>X</v>
          </cell>
          <cell r="N129">
            <v>1210.8870967741939</v>
          </cell>
          <cell r="O129"/>
          <cell r="P129">
            <v>650</v>
          </cell>
        </row>
        <row r="130">
          <cell r="A130" t="str">
            <v>S330.16XB4300</v>
          </cell>
          <cell r="B130" t="str">
            <v>XB4300</v>
          </cell>
          <cell r="C130"/>
          <cell r="D130" t="str">
            <v>Freshwater Dockside Connection in Transom</v>
          </cell>
          <cell r="E130" t="str">
            <v>Prise d'alimentation d'eau douce à quai sur tableau Ar</v>
          </cell>
          <cell r="F130" t="str">
            <v>Frischwasser-Landanschluss am Heck</v>
          </cell>
          <cell r="G130"/>
          <cell r="H130"/>
          <cell r="I130" t="str">
            <v>Drinkwater/slang aansluiting in de achterspiegel</v>
          </cell>
          <cell r="J130" t="str">
            <v>Conexión a puerto de agua dulce en espejo de Popa</v>
          </cell>
          <cell r="K130"/>
          <cell r="L130"/>
          <cell r="M130" t="str">
            <v>X</v>
          </cell>
          <cell r="N130">
            <v>838.30645161290329</v>
          </cell>
          <cell r="O130"/>
          <cell r="P130">
            <v>450</v>
          </cell>
        </row>
        <row r="131">
          <cell r="A131" t="str">
            <v>S450.16XB4300</v>
          </cell>
          <cell r="B131" t="str">
            <v>XB4300</v>
          </cell>
          <cell r="C131"/>
          <cell r="D131" t="str">
            <v>Freshwater Dockside Connection in Transom</v>
          </cell>
          <cell r="E131" t="str">
            <v>Prise d'alimentation d'eau douce à quai sur tableau Ar</v>
          </cell>
          <cell r="F131" t="str">
            <v>Frischwasser-Landanschluss am Heck</v>
          </cell>
          <cell r="G131"/>
          <cell r="H131"/>
          <cell r="I131" t="str">
            <v>Drinkwater aansluiting in de spiegel</v>
          </cell>
          <cell r="J131" t="str">
            <v>Conexión a puerto de agua dulce en espejo de Popa</v>
          </cell>
          <cell r="K131"/>
          <cell r="L131"/>
          <cell r="M131" t="str">
            <v>X</v>
          </cell>
          <cell r="N131">
            <v>1210.8870967741939</v>
          </cell>
          <cell r="O131"/>
          <cell r="P131">
            <v>650</v>
          </cell>
        </row>
        <row r="132">
          <cell r="A132" t="str">
            <v>C330.16XB4310</v>
          </cell>
          <cell r="B132" t="str">
            <v>XB4310</v>
          </cell>
          <cell r="C132"/>
          <cell r="D132" t="str">
            <v>Freshwater Wash Down</v>
          </cell>
          <cell r="E132" t="str">
            <v>Robinet de lavage de pont</v>
          </cell>
          <cell r="F132" t="str">
            <v>Frischwasser-Decksanschluss</v>
          </cell>
          <cell r="G132"/>
          <cell r="H132"/>
          <cell r="I132" t="str">
            <v>Drinkwater aansluiting dekwaspomp</v>
          </cell>
          <cell r="J132" t="str">
            <v>Salida baldeo de agua dulce</v>
          </cell>
          <cell r="K132"/>
          <cell r="L132"/>
          <cell r="M132" t="str">
            <v>X</v>
          </cell>
          <cell r="N132">
            <v>1583.4677419354839</v>
          </cell>
          <cell r="O132"/>
          <cell r="P132">
            <v>850</v>
          </cell>
        </row>
        <row r="133">
          <cell r="A133" t="str">
            <v>C330.16XB4310</v>
          </cell>
          <cell r="B133" t="str">
            <v>XB4310</v>
          </cell>
          <cell r="C133"/>
          <cell r="D133" t="str">
            <v>Freshwater Wash Down</v>
          </cell>
          <cell r="E133" t="str">
            <v>Robinet de lavage de pont</v>
          </cell>
          <cell r="F133" t="str">
            <v>Frischwasser-Decksanschluss</v>
          </cell>
          <cell r="G133"/>
          <cell r="H133"/>
          <cell r="I133" t="str">
            <v>Drinkwater aansluiting dekwaspomp</v>
          </cell>
          <cell r="J133" t="str">
            <v>Salida baldeo de agua dulce</v>
          </cell>
          <cell r="K133"/>
          <cell r="L133"/>
          <cell r="M133"/>
          <cell r="N133"/>
          <cell r="O133"/>
          <cell r="P133"/>
        </row>
        <row r="134">
          <cell r="A134" t="str">
            <v>F380.16XB4310</v>
          </cell>
          <cell r="B134" t="str">
            <v>XB4310</v>
          </cell>
          <cell r="C134"/>
          <cell r="D134" t="str">
            <v>Freshwater Wash Down</v>
          </cell>
          <cell r="E134" t="str">
            <v>Robinet de lavage de pont</v>
          </cell>
          <cell r="F134" t="str">
            <v>Frischwasser-Decksanschluss</v>
          </cell>
          <cell r="G134"/>
          <cell r="H134"/>
          <cell r="I134" t="str">
            <v>Drinkwater dekwaspomp</v>
          </cell>
          <cell r="J134" t="str">
            <v>Salida baldeo de agua dulce</v>
          </cell>
          <cell r="K134"/>
          <cell r="L134"/>
          <cell r="M134" t="str">
            <v>X</v>
          </cell>
          <cell r="N134">
            <v>1583.4677419354839</v>
          </cell>
          <cell r="O134"/>
          <cell r="P134">
            <v>850</v>
          </cell>
        </row>
        <row r="135">
          <cell r="A135" t="str">
            <v>F450.16XB4310</v>
          </cell>
          <cell r="B135" t="str">
            <v>XB4310</v>
          </cell>
          <cell r="C135"/>
          <cell r="D135" t="str">
            <v>Freshwater Wash Down</v>
          </cell>
          <cell r="E135" t="str">
            <v>Robinet de lavage de pont</v>
          </cell>
          <cell r="F135" t="str">
            <v>Frischwasser-Decksanschluss</v>
          </cell>
          <cell r="G135"/>
          <cell r="H135"/>
          <cell r="I135" t="str">
            <v>Drinkwater dekwaspomp</v>
          </cell>
          <cell r="J135" t="str">
            <v>Salida baldeo de agua dulce</v>
          </cell>
          <cell r="K135"/>
          <cell r="L135"/>
          <cell r="M135" t="str">
            <v>X</v>
          </cell>
          <cell r="N135">
            <v>1583.4677419354839</v>
          </cell>
          <cell r="O135"/>
          <cell r="P135">
            <v>850</v>
          </cell>
        </row>
        <row r="136">
          <cell r="A136" t="str">
            <v>F530.16XB4310</v>
          </cell>
          <cell r="B136" t="str">
            <v>XB4310</v>
          </cell>
          <cell r="C136"/>
          <cell r="D136" t="str">
            <v>Freshwater Wash Down</v>
          </cell>
          <cell r="E136" t="str">
            <v>Robinet de lavage de pont</v>
          </cell>
          <cell r="F136" t="str">
            <v>Frischwasser-Decksanschluss</v>
          </cell>
          <cell r="G136"/>
          <cell r="H136"/>
          <cell r="I136" t="str">
            <v>Drinkwater dekwaspomp</v>
          </cell>
          <cell r="J136" t="str">
            <v>Salida baldeo de agua dulce</v>
          </cell>
          <cell r="K136"/>
          <cell r="L136"/>
          <cell r="M136" t="str">
            <v>X</v>
          </cell>
          <cell r="N136">
            <v>1583.4677419354839</v>
          </cell>
          <cell r="O136"/>
          <cell r="P136">
            <v>850</v>
          </cell>
        </row>
        <row r="137">
          <cell r="A137" t="str">
            <v>S330.16XB4310</v>
          </cell>
          <cell r="B137" t="str">
            <v>XB4310</v>
          </cell>
          <cell r="C137"/>
          <cell r="D137" t="str">
            <v>Freshwater Wash Down</v>
          </cell>
          <cell r="E137" t="str">
            <v>Robinet de lavage de pont</v>
          </cell>
          <cell r="F137" t="str">
            <v>Frischwasser-Decksanschluss</v>
          </cell>
          <cell r="G137"/>
          <cell r="H137"/>
          <cell r="I137" t="str">
            <v>Drinkwater aansluiting dekwaspomp</v>
          </cell>
          <cell r="J137" t="str">
            <v>Salida baldeo de agua dulce</v>
          </cell>
          <cell r="K137"/>
          <cell r="L137"/>
          <cell r="M137" t="str">
            <v>X</v>
          </cell>
          <cell r="N137">
            <v>1583.4677419354839</v>
          </cell>
          <cell r="O137"/>
          <cell r="P137">
            <v>850</v>
          </cell>
        </row>
        <row r="138">
          <cell r="A138" t="str">
            <v>S330.16XB4310</v>
          </cell>
          <cell r="B138" t="str">
            <v>XB4310</v>
          </cell>
          <cell r="C138"/>
          <cell r="D138" t="str">
            <v>Freshwater Wash Down</v>
          </cell>
          <cell r="E138" t="str">
            <v>Robinet de lavage de pont</v>
          </cell>
          <cell r="F138" t="str">
            <v>Frischwasser-Decksanschluss</v>
          </cell>
          <cell r="G138"/>
          <cell r="H138"/>
          <cell r="I138" t="str">
            <v>Drinkwater aansluiting dekwaspomp</v>
          </cell>
          <cell r="J138" t="str">
            <v>Salida baldeo de agua dulce</v>
          </cell>
          <cell r="K138"/>
          <cell r="L138"/>
          <cell r="M138"/>
          <cell r="N138"/>
          <cell r="O138"/>
          <cell r="P138"/>
        </row>
        <row r="139">
          <cell r="A139" t="str">
            <v>S450.16XB4310</v>
          </cell>
          <cell r="B139" t="str">
            <v>XB4310</v>
          </cell>
          <cell r="C139"/>
          <cell r="D139" t="str">
            <v>Freshwater Wash Down</v>
          </cell>
          <cell r="E139" t="str">
            <v>Robinet de lavage de pont</v>
          </cell>
          <cell r="F139" t="str">
            <v>Frischwasser-Decksanschluss</v>
          </cell>
          <cell r="G139"/>
          <cell r="H139"/>
          <cell r="I139" t="str">
            <v>Drinkwater dekwaspomp</v>
          </cell>
          <cell r="J139" t="str">
            <v>Salida baldeo de agua dulce</v>
          </cell>
          <cell r="K139"/>
          <cell r="L139"/>
          <cell r="M139" t="str">
            <v>X</v>
          </cell>
          <cell r="N139">
            <v>1583.4677419354839</v>
          </cell>
          <cell r="O139"/>
          <cell r="P139">
            <v>850</v>
          </cell>
        </row>
        <row r="140">
          <cell r="A140" t="str">
            <v>S450.16XB5010</v>
          </cell>
          <cell r="B140" t="str">
            <v>XB5010</v>
          </cell>
          <cell r="C140"/>
          <cell r="D140" t="str">
            <v>Pilot &amp; Copilot seat fixed</v>
          </cell>
          <cell r="E140" t="str">
            <v>Sièges pilotes &amp; copilote fixes</v>
          </cell>
          <cell r="F140" t="str">
            <v>Feste Steuerstandsitze</v>
          </cell>
          <cell r="G140"/>
          <cell r="H140"/>
          <cell r="I140" t="str">
            <v>Pilot &amp; Copilot seat with foldable mechanism</v>
          </cell>
          <cell r="J140" t="str">
            <v>Asiento piloto y copiloto fijos</v>
          </cell>
          <cell r="K140" t="str">
            <v>X</v>
          </cell>
          <cell r="L140"/>
          <cell r="M140"/>
          <cell r="N140" t="str">
            <v>Standard</v>
          </cell>
          <cell r="O140"/>
          <cell r="P140" t="str">
            <v>standard</v>
          </cell>
        </row>
        <row r="141">
          <cell r="A141" t="str">
            <v>S450.16XB5011</v>
          </cell>
          <cell r="B141" t="str">
            <v>XB5011</v>
          </cell>
          <cell r="C141"/>
          <cell r="D141" t="str">
            <v>Pilot &amp; Copilot seat with hinged bolster</v>
          </cell>
          <cell r="E141" t="str">
            <v>Sièges pilotes &amp; copilote avec bolster</v>
          </cell>
          <cell r="F141" t="str">
            <v>Steuerstandsitze mit klappbaren Lehnen</v>
          </cell>
          <cell r="G141"/>
          <cell r="H141"/>
          <cell r="I141" t="str">
            <v>Pilot &amp; Copilot seat foldable</v>
          </cell>
          <cell r="J141" t="str">
            <v>Asiento piloto y copiloto con cojin plegable</v>
          </cell>
          <cell r="K141"/>
          <cell r="L141" t="str">
            <v>X</v>
          </cell>
          <cell r="M141"/>
          <cell r="N141">
            <v>1117.741935483871</v>
          </cell>
          <cell r="O141"/>
          <cell r="P141">
            <v>600</v>
          </cell>
        </row>
        <row r="142">
          <cell r="A142" t="str">
            <v>S450.16XB5011</v>
          </cell>
          <cell r="B142" t="str">
            <v>XB5011</v>
          </cell>
          <cell r="C142"/>
          <cell r="D142" t="str">
            <v>Pilot &amp; Copilot seat with hinged bolster</v>
          </cell>
          <cell r="E142" t="str">
            <v>Sièges pilotes &amp; copilote avec bolster</v>
          </cell>
          <cell r="F142" t="str">
            <v>Steuerstandsitze mit klappbaren Lehnen</v>
          </cell>
          <cell r="G142"/>
          <cell r="H142"/>
          <cell r="I142" t="str">
            <v>Pilot &amp; Copilot seat foldable</v>
          </cell>
          <cell r="J142" t="str">
            <v>Asiento piloto y copiloto con cojin plegable</v>
          </cell>
          <cell r="K142"/>
          <cell r="L142"/>
          <cell r="M142"/>
          <cell r="N142"/>
          <cell r="O142"/>
          <cell r="P142"/>
        </row>
        <row r="143">
          <cell r="A143" t="str">
            <v>S450.16XB5100</v>
          </cell>
          <cell r="B143" t="str">
            <v>XB5100</v>
          </cell>
          <cell r="C143"/>
          <cell r="D143" t="str">
            <v>Fixed cockpit seat in U-shape position</v>
          </cell>
          <cell r="E143" t="str">
            <v>Siège de cockpit fixe en U</v>
          </cell>
          <cell r="F143" t="str">
            <v>Fixiertes Cockpitsofa in U-Form</v>
          </cell>
          <cell r="G143"/>
          <cell r="H143"/>
          <cell r="I143" t="str">
            <v>Vaste U-vormige kuipbank</v>
          </cell>
          <cell r="J143" t="str">
            <v>Asiento bañera fijo, en posicion U</v>
          </cell>
          <cell r="K143" t="str">
            <v>X</v>
          </cell>
          <cell r="L143"/>
          <cell r="M143"/>
          <cell r="N143" t="str">
            <v>Standard</v>
          </cell>
          <cell r="O143"/>
          <cell r="P143" t="str">
            <v>standard</v>
          </cell>
        </row>
        <row r="144">
          <cell r="A144" t="str">
            <v>F380.16XB5101</v>
          </cell>
          <cell r="B144" t="str">
            <v>XB5101</v>
          </cell>
          <cell r="C144"/>
          <cell r="D144" t="str">
            <v>Convertible transom seat (cockpit or aft facing swim platform (not with XB3001))</v>
          </cell>
          <cell r="E144" t="str">
            <v>Sièges convertibles ( soit vers cockpit soit vers plateforme (pas avec XB3001))</v>
          </cell>
          <cell r="F144" t="str">
            <v>Umklappbare Hecksitzbank (nicht bei XB3001)</v>
          </cell>
          <cell r="G144"/>
          <cell r="H144"/>
          <cell r="I144" t="str">
            <v>Kuipbank met omklapbare rugleuning, zit richting naar kuip of naar badplatform (niet met XB3001)</v>
          </cell>
          <cell r="J144" t="str">
            <v>Asiento de popa convertible (cabina o en la popa que enfrenta la plataforma de baño (no con XB3001)</v>
          </cell>
          <cell r="K144"/>
          <cell r="L144"/>
          <cell r="M144" t="str">
            <v>X</v>
          </cell>
          <cell r="N144">
            <v>6520.1612903225814</v>
          </cell>
          <cell r="O144"/>
          <cell r="P144">
            <v>3500</v>
          </cell>
        </row>
        <row r="145">
          <cell r="A145" t="str">
            <v>S330.16XB5200</v>
          </cell>
          <cell r="B145" t="str">
            <v>XB5200</v>
          </cell>
          <cell r="C145"/>
          <cell r="D145" t="str">
            <v>Cockpit seating port, standard</v>
          </cell>
          <cell r="E145" t="str">
            <v>Siège de cockpit à babord standard</v>
          </cell>
          <cell r="F145" t="str">
            <v>Cockpitsitz an BB, Standard</v>
          </cell>
          <cell r="G145"/>
          <cell r="H145"/>
          <cell r="I145" t="str">
            <v>Kuipbanken aan bakboord, standaard</v>
          </cell>
          <cell r="J145" t="str">
            <v>Asientos de cockpit estandar</v>
          </cell>
          <cell r="K145" t="str">
            <v>X</v>
          </cell>
          <cell r="L145"/>
          <cell r="M145"/>
          <cell r="N145" t="str">
            <v>Standard</v>
          </cell>
          <cell r="O145"/>
          <cell r="P145" t="str">
            <v>standard</v>
          </cell>
        </row>
        <row r="146">
          <cell r="A146" t="str">
            <v>S330.16XB5201</v>
          </cell>
          <cell r="B146" t="str">
            <v>XB5201</v>
          </cell>
          <cell r="C146"/>
          <cell r="D146" t="str">
            <v>Convertible aft backrests lower and raise</v>
          </cell>
          <cell r="E146" t="str">
            <v xml:space="preserve">Dossiers des sièges de cockpit s'abaissant pour faire bain de soleil </v>
          </cell>
          <cell r="F146" t="str">
            <v>Höhenverstellbare Rückenlehnen , manuell</v>
          </cell>
          <cell r="G146"/>
          <cell r="H146"/>
          <cell r="I146" t="str">
            <v>Neerklapbare achterste rugleuningen in de kuip</v>
          </cell>
          <cell r="J146" t="str">
            <v>Respaldos traseros que suben y bajan</v>
          </cell>
          <cell r="K146"/>
          <cell r="L146" t="str">
            <v>X</v>
          </cell>
          <cell r="M146"/>
          <cell r="N146">
            <v>1844.2741935483873</v>
          </cell>
          <cell r="O146"/>
          <cell r="P146">
            <v>990</v>
          </cell>
        </row>
        <row r="147">
          <cell r="A147" t="str">
            <v>S450.16XB5202</v>
          </cell>
          <cell r="B147" t="str">
            <v>XB5202</v>
          </cell>
          <cell r="C147"/>
          <cell r="D147" t="str">
            <v>Convertible electric seating port seat moves out board, aft backrests lower and raise</v>
          </cell>
          <cell r="E147" t="str">
            <v>Système hydraulique des dossiers des sièges en assise de cockpit s'abaissant pour faire bain de soleil et de banquette babord qui coulisse</v>
          </cell>
          <cell r="F147" t="str">
            <v>Elektrisch verstellbarer Sitz an BB</v>
          </cell>
          <cell r="G147"/>
          <cell r="H147"/>
          <cell r="I147" t="str">
            <v>Klapbare en uitschuifbare kuipbank, electrisch bedienbaar</v>
          </cell>
          <cell r="J147" t="str">
            <v>Asiento bañera electrico corredizo a babor, con respaldos que bajan y suben</v>
          </cell>
          <cell r="K147"/>
          <cell r="L147" t="str">
            <v>X</v>
          </cell>
          <cell r="M147"/>
          <cell r="N147">
            <v>9221.3709677419356</v>
          </cell>
          <cell r="O147"/>
          <cell r="P147">
            <v>4950</v>
          </cell>
        </row>
        <row r="148">
          <cell r="A148" t="str">
            <v>F530.16XB5500</v>
          </cell>
          <cell r="B148" t="str">
            <v>XB5500</v>
          </cell>
          <cell r="C148"/>
          <cell r="D148" t="str">
            <v>Table in cockpit plus electric opening of the hatch to the engine room</v>
          </cell>
          <cell r="E148" t="str">
            <v>Table de cockpit plus ouverture électrique du capot du compartiment moteur</v>
          </cell>
          <cell r="F148" t="str">
            <v>Cockpittisch und elektrisch zu öffnende Motorraumklappe</v>
          </cell>
          <cell r="G148"/>
          <cell r="H148"/>
          <cell r="I148" t="str">
            <v>Table</v>
          </cell>
          <cell r="J148" t="str">
            <v>Mesa bañera</v>
          </cell>
          <cell r="K148"/>
          <cell r="L148"/>
          <cell r="M148" t="str">
            <v>X</v>
          </cell>
          <cell r="N148">
            <v>6892.7419354838721</v>
          </cell>
          <cell r="O148"/>
          <cell r="P148">
            <v>3700</v>
          </cell>
        </row>
        <row r="149">
          <cell r="A149" t="str">
            <v>S330.16XB5500</v>
          </cell>
          <cell r="B149" t="str">
            <v>XB5500</v>
          </cell>
          <cell r="C149"/>
          <cell r="D149" t="str">
            <v>Cockpit table SB side on fixed leg</v>
          </cell>
          <cell r="E149" t="str">
            <v xml:space="preserve">Table de cockpit sur pied fixe </v>
          </cell>
          <cell r="F149" t="str">
            <v>Cockpittisch an Stb mit festem Fuß</v>
          </cell>
          <cell r="G149"/>
          <cell r="H149"/>
          <cell r="I149" t="str">
            <v>Kuiptafel, vast , aan b.b. zijde</v>
          </cell>
          <cell r="J149" t="str">
            <v>Mesa bañera a Estribor fija</v>
          </cell>
          <cell r="K149" t="str">
            <v>X</v>
          </cell>
          <cell r="L149"/>
          <cell r="M149"/>
          <cell r="N149" t="str">
            <v>Standard</v>
          </cell>
          <cell r="O149"/>
          <cell r="P149" t="str">
            <v>standard</v>
          </cell>
        </row>
        <row r="150">
          <cell r="A150" t="str">
            <v>S450.16XB5500</v>
          </cell>
          <cell r="B150" t="str">
            <v>XB5500</v>
          </cell>
          <cell r="C150"/>
          <cell r="D150" t="str">
            <v>Cockpit table SB side on fixed leg</v>
          </cell>
          <cell r="E150" t="str">
            <v>Table de cockpit sur pied fixe</v>
          </cell>
          <cell r="F150" t="str">
            <v>Cockpittisch an Stb mit festem Fuß</v>
          </cell>
          <cell r="G150"/>
          <cell r="H150"/>
          <cell r="I150" t="str">
            <v>Kuiptafel, vast , aan sb</v>
          </cell>
          <cell r="J150" t="str">
            <v>Mesa bañera a Estribor fija</v>
          </cell>
          <cell r="K150" t="str">
            <v>X</v>
          </cell>
          <cell r="L150"/>
          <cell r="M150"/>
          <cell r="N150" t="str">
            <v>Standard</v>
          </cell>
          <cell r="O150"/>
          <cell r="P150" t="str">
            <v>standard</v>
          </cell>
        </row>
        <row r="151">
          <cell r="A151" t="str">
            <v>S330.16XB5501</v>
          </cell>
          <cell r="B151" t="str">
            <v>XB5501</v>
          </cell>
          <cell r="C151"/>
          <cell r="D151" t="str">
            <v>Teak cockpit table on telescopic leg converting into sunpad</v>
          </cell>
          <cell r="E151" t="str">
            <v>Table de cockpit en teck sur pied telescopique transformable en bain de soleil</v>
          </cell>
          <cell r="F151" t="str">
            <v>Teak-Cockpittisch höhenverstellbar, umwandelbar in Sonnenliege</v>
          </cell>
          <cell r="G151"/>
          <cell r="H151"/>
          <cell r="I151" t="str">
            <v>Teak kuiptafel op telescopische voet, in hoogte te verstellen tot zonnebed</v>
          </cell>
          <cell r="J151" t="str">
            <v>Mesa de teca con pie telescopico convertible en solarium</v>
          </cell>
          <cell r="K151"/>
          <cell r="L151"/>
          <cell r="M151"/>
          <cell r="N151"/>
          <cell r="O151"/>
          <cell r="P151"/>
        </row>
        <row r="152">
          <cell r="A152" t="str">
            <v>S450.16XB5502</v>
          </cell>
          <cell r="B152" t="str">
            <v>XB5502</v>
          </cell>
          <cell r="C152"/>
          <cell r="D152" t="str">
            <v>Electric raise and lower table leg and infill cushion to convert to sunberth</v>
          </cell>
          <cell r="E152" t="str">
            <v>Système hydraulique pour table se baissant pour faire bain de soleil</v>
          </cell>
          <cell r="F152" t="str">
            <v>Cockpittisch elektrisch höhenverstellbar mit Einlegepolster für Sonnenliege</v>
          </cell>
          <cell r="G152"/>
          <cell r="H152"/>
          <cell r="I152" t="str">
            <v>Kuiptafel, elektrisch hoogte verstelling, inclusief zonnebedkussen</v>
          </cell>
          <cell r="J152" t="str">
            <v>Mesa eléctrica y cojin para convertir en solarium</v>
          </cell>
          <cell r="K152"/>
          <cell r="L152" t="str">
            <v>X</v>
          </cell>
          <cell r="M152"/>
          <cell r="N152">
            <v>6054.4354838709678</v>
          </cell>
          <cell r="O152"/>
          <cell r="P152">
            <v>3250</v>
          </cell>
        </row>
        <row r="153">
          <cell r="A153" t="str">
            <v>F530.16XB5611</v>
          </cell>
          <cell r="B153" t="str">
            <v>XB5611</v>
          </cell>
          <cell r="C153"/>
          <cell r="D153" t="str">
            <v>2 Cockpit chairs  (foldable)</v>
          </cell>
          <cell r="E153" t="str">
            <v>2 chaises de cockpit pliantes</v>
          </cell>
          <cell r="F153" t="str">
            <v>2 faltbare Cockpitstühle</v>
          </cell>
          <cell r="G153"/>
          <cell r="H153"/>
          <cell r="I153" t="str">
            <v>Cockpit chair (foldable)</v>
          </cell>
          <cell r="J153" t="str">
            <v>2 Sillas de cockpit plegables</v>
          </cell>
          <cell r="K153"/>
          <cell r="L153"/>
          <cell r="M153" t="str">
            <v>X</v>
          </cell>
          <cell r="N153">
            <v>2049.1935483870971</v>
          </cell>
          <cell r="O153"/>
          <cell r="P153">
            <v>1100</v>
          </cell>
        </row>
        <row r="154">
          <cell r="A154" t="str">
            <v>F380.16XB7500</v>
          </cell>
          <cell r="B154" t="str">
            <v>XB7500</v>
          </cell>
          <cell r="C154"/>
          <cell r="D154" t="str">
            <v>Dinghy Chocks loose on board</v>
          </cell>
          <cell r="E154" t="str">
            <v>Cales pour annexe</v>
          </cell>
          <cell r="F154" t="str">
            <v>Beiboot-Lagerungsleisten unmontiert</v>
          </cell>
          <cell r="G154"/>
          <cell r="H154"/>
          <cell r="I154" t="str">
            <v>Bijboot bok voor op dek, los</v>
          </cell>
          <cell r="J154" t="str">
            <v>Bases de apoyo para auxiliar sin instalar</v>
          </cell>
          <cell r="K154"/>
          <cell r="L154"/>
          <cell r="M154" t="str">
            <v>X</v>
          </cell>
          <cell r="N154">
            <v>1024.5967741935485</v>
          </cell>
          <cell r="O154"/>
          <cell r="P154">
            <v>550</v>
          </cell>
        </row>
        <row r="155">
          <cell r="A155" t="str">
            <v>F450.16XB7500</v>
          </cell>
          <cell r="B155" t="str">
            <v>XB7500</v>
          </cell>
          <cell r="C155"/>
          <cell r="D155" t="str">
            <v>Dinghy Chocks loose on board</v>
          </cell>
          <cell r="E155" t="str">
            <v>Cales pour annexe</v>
          </cell>
          <cell r="F155" t="str">
            <v>Beiboot-Lagerungsleisten unmontiert</v>
          </cell>
          <cell r="G155"/>
          <cell r="H155"/>
          <cell r="I155" t="str">
            <v>Bijboot bok voor op dek, los</v>
          </cell>
          <cell r="J155" t="str">
            <v>Bases de apoyo para auxiliar sin instalar</v>
          </cell>
          <cell r="K155"/>
          <cell r="L155"/>
          <cell r="M155" t="str">
            <v>X</v>
          </cell>
          <cell r="N155">
            <v>1024.5967741935485</v>
          </cell>
          <cell r="O155"/>
          <cell r="P155">
            <v>550</v>
          </cell>
        </row>
        <row r="156">
          <cell r="A156" t="str">
            <v>F530.16XB7500</v>
          </cell>
          <cell r="B156" t="str">
            <v>XB7500</v>
          </cell>
          <cell r="C156"/>
          <cell r="D156" t="str">
            <v>Dinghy Chocks loose on board</v>
          </cell>
          <cell r="E156" t="str">
            <v>Cales pour annexe</v>
          </cell>
          <cell r="F156" t="str">
            <v>Beiboot-Lagerungsleisten unmontiert</v>
          </cell>
          <cell r="G156"/>
          <cell r="H156"/>
          <cell r="I156" t="str">
            <v>Bijboot bok voor op dek, los</v>
          </cell>
          <cell r="J156" t="str">
            <v>Bases de apoyo para auxiliar sin instalar</v>
          </cell>
          <cell r="K156"/>
          <cell r="L156"/>
          <cell r="M156" t="str">
            <v>X</v>
          </cell>
          <cell r="N156">
            <v>1397.177419354839</v>
          </cell>
          <cell r="O156"/>
          <cell r="P156">
            <v>750</v>
          </cell>
        </row>
        <row r="157">
          <cell r="A157" t="str">
            <v>S450.16XB7500</v>
          </cell>
          <cell r="B157" t="str">
            <v>XB7500</v>
          </cell>
          <cell r="C157"/>
          <cell r="D157" t="str">
            <v>Dinghy Chocks loose on board</v>
          </cell>
          <cell r="E157" t="str">
            <v>Cales pour annexe</v>
          </cell>
          <cell r="F157" t="str">
            <v>Beiboot-Lagerungsleisten unmontiert</v>
          </cell>
          <cell r="G157"/>
          <cell r="H157"/>
          <cell r="I157" t="str">
            <v>Bijboot bok voor op dek, los</v>
          </cell>
          <cell r="J157" t="str">
            <v>Bases de apoyo para auxiliar sin instalar</v>
          </cell>
          <cell r="K157"/>
          <cell r="L157"/>
          <cell r="M157" t="str">
            <v>X</v>
          </cell>
          <cell r="N157">
            <v>1024.5967741935485</v>
          </cell>
          <cell r="O157"/>
          <cell r="P157">
            <v>550</v>
          </cell>
        </row>
        <row r="158">
          <cell r="A158" t="str">
            <v>C330.16XC1001</v>
          </cell>
          <cell r="B158" t="str">
            <v>XC1001</v>
          </cell>
          <cell r="C158"/>
          <cell r="D158" t="str">
            <v>1 x Volvo Penta D6-330 (330hp), Duoprop stern drive</v>
          </cell>
          <cell r="E158" t="str">
            <v>1 x Volvo Penta D6-330 (330hp), Duoprop stern drive</v>
          </cell>
          <cell r="F158" t="str">
            <v>1 x Volvo Penta D6-330 (330PS), Duoprop Stern Drive</v>
          </cell>
          <cell r="G158"/>
          <cell r="H158"/>
          <cell r="I158" t="str">
            <v>1 x Volvo Penta D6-330 (330hp), Duoprop stern drive</v>
          </cell>
          <cell r="J158" t="str">
            <v>1 x Volvo Penta D6-330 (330CV), Duoprop dentro-fueraboarda</v>
          </cell>
          <cell r="K158" t="str">
            <v>X</v>
          </cell>
          <cell r="L158"/>
          <cell r="M158"/>
          <cell r="N158" t="str">
            <v>Standard</v>
          </cell>
          <cell r="O158"/>
          <cell r="P158" t="str">
            <v>standard</v>
          </cell>
        </row>
        <row r="159">
          <cell r="A159" t="str">
            <v>F380.16XC1001</v>
          </cell>
          <cell r="B159" t="str">
            <v>XC1001</v>
          </cell>
          <cell r="C159"/>
          <cell r="D159" t="str">
            <v>2 x Volvo Penta D4-260 (260hp), Duoprop stern drive</v>
          </cell>
          <cell r="E159" t="str">
            <v>2 x Volvo Penta D4-260 (260hp), Duoprop stern drive</v>
          </cell>
          <cell r="F159" t="str">
            <v>2 x Volvo Penta D4-260 (260PS), Duoprop Stern Drive</v>
          </cell>
          <cell r="G159"/>
          <cell r="H159"/>
          <cell r="I159" t="str">
            <v>2 x Volvo Penta D4-260 (260pk), Duoprop stern drive</v>
          </cell>
          <cell r="J159" t="str">
            <v>2 x Volvo Penta D4-260 (260hp), Duoprop dentro-fueraborda</v>
          </cell>
          <cell r="K159" t="str">
            <v>X</v>
          </cell>
          <cell r="L159"/>
          <cell r="M159"/>
          <cell r="N159" t="str">
            <v>Standard</v>
          </cell>
          <cell r="O159"/>
          <cell r="P159" t="str">
            <v>standard</v>
          </cell>
        </row>
        <row r="160">
          <cell r="A160" t="str">
            <v>F450.16XC1001</v>
          </cell>
          <cell r="B160" t="str">
            <v>XC1001</v>
          </cell>
          <cell r="C160"/>
          <cell r="D160" t="str">
            <v>F450 c/w 2 x Volvo Penta IPS 500 (370hp) - Pod drive including joystick control</v>
          </cell>
          <cell r="E160" t="str">
            <v>F 450 c/w 2 x Volvo Penta IPS 500 (370hp) - Pod drive incluant joystick control</v>
          </cell>
          <cell r="F160" t="str">
            <v>2 x Volvo Penta IPS 500 (370PS), Pod Drive inklusive Joystick Control</v>
          </cell>
          <cell r="G160"/>
          <cell r="H160"/>
          <cell r="I160" t="str">
            <v>2 x Volvo Penta IPS 500 (370pk), Pod drive inklusief joystick control</v>
          </cell>
          <cell r="J160" t="str">
            <v>F450 con 2 x Volvo Penta IPS 500 (370hp) - unidad propulsora IPS con Joystick</v>
          </cell>
          <cell r="K160" t="str">
            <v>X</v>
          </cell>
          <cell r="L160"/>
          <cell r="M160"/>
          <cell r="N160" t="str">
            <v>Standard</v>
          </cell>
          <cell r="O160"/>
          <cell r="P160" t="str">
            <v>standard</v>
          </cell>
        </row>
        <row r="161">
          <cell r="A161" t="str">
            <v>F530.16XC1001</v>
          </cell>
          <cell r="B161" t="str">
            <v>XC1001</v>
          </cell>
          <cell r="C161"/>
          <cell r="D161" t="str">
            <v>F 530 2 x Volvo Penta IPS 600 -  Pod drive including joystick control</v>
          </cell>
          <cell r="E161" t="str">
            <v>2 x Volvo Penta IPS 600 -  Pod drive incluant  joystick control</v>
          </cell>
          <cell r="F161" t="str">
            <v>F 530 2 x Volvo Penta IPS 600 -  Pod drive inklusive Joystick</v>
          </cell>
          <cell r="G161"/>
          <cell r="H161"/>
          <cell r="I161" t="str">
            <v>Engine, standard</v>
          </cell>
          <cell r="J161" t="str">
            <v>F530 con 2 x Volvo Penta IPS 600 - unidad propulsora IPS con Joystick</v>
          </cell>
          <cell r="K161" t="str">
            <v>X</v>
          </cell>
          <cell r="L161"/>
          <cell r="M161"/>
          <cell r="N161" t="str">
            <v>Standard</v>
          </cell>
          <cell r="O161"/>
          <cell r="P161" t="str">
            <v>standard</v>
          </cell>
        </row>
        <row r="162">
          <cell r="A162" t="str">
            <v>S330.16XC1001</v>
          </cell>
          <cell r="B162" t="str">
            <v>XC1001</v>
          </cell>
          <cell r="C162"/>
          <cell r="D162" t="str">
            <v>1 x Volvo Penta D6-330 (330hp), Duoprop stern drive</v>
          </cell>
          <cell r="E162" t="str">
            <v>1 x Volvo Penta D6-330 (330hp), Duoprop stern drive</v>
          </cell>
          <cell r="F162" t="str">
            <v>1 x Volvo Penta D6-330 (330PS), Duoprop Stern Drive</v>
          </cell>
          <cell r="G162"/>
          <cell r="H162"/>
          <cell r="I162" t="str">
            <v>1 x Volvo Penta D6-330 (330pk), Duoprop stern drive</v>
          </cell>
          <cell r="J162" t="str">
            <v>1 x Volvo Penta D6-330 (330hp), Duoprop dentro-fueraborda</v>
          </cell>
          <cell r="K162" t="str">
            <v>X</v>
          </cell>
          <cell r="L162"/>
          <cell r="M162"/>
          <cell r="N162" t="str">
            <v>Standard</v>
          </cell>
          <cell r="O162"/>
          <cell r="P162" t="str">
            <v>standard</v>
          </cell>
        </row>
        <row r="163">
          <cell r="A163" t="str">
            <v>S450.16XC1001</v>
          </cell>
          <cell r="B163" t="str">
            <v>XC1001</v>
          </cell>
          <cell r="C163"/>
          <cell r="D163" t="str">
            <v>2 x Volvo Penta D6-330 (330hp), Duoprop stern drive</v>
          </cell>
          <cell r="E163" t="str">
            <v>2 x Volvo Penta D6-330 (330hp), Duoprop stern drive</v>
          </cell>
          <cell r="F163" t="str">
            <v>2 x Volvo Penta D6-330 (330PS), Duoprop Stern Drive</v>
          </cell>
          <cell r="G163"/>
          <cell r="H163"/>
          <cell r="I163" t="str">
            <v>2 x Volvo Penta D6-330 (330pk), Duoprop stern drive</v>
          </cell>
          <cell r="J163" t="str">
            <v>2 x Volvo Penta D6-330 (330hp), Duoprop dentro-fueraborda</v>
          </cell>
          <cell r="K163" t="str">
            <v>X</v>
          </cell>
          <cell r="L163"/>
          <cell r="M163"/>
          <cell r="N163" t="str">
            <v>Standard</v>
          </cell>
          <cell r="O163"/>
          <cell r="P163" t="str">
            <v>standard</v>
          </cell>
        </row>
        <row r="164">
          <cell r="A164" t="str">
            <v>F380.16XC1002</v>
          </cell>
          <cell r="B164" t="str">
            <v>XC1002</v>
          </cell>
          <cell r="C164"/>
          <cell r="D164" t="str">
            <v>2 x Volvo Penta D4-300 (300hp), Duoprop stern drive</v>
          </cell>
          <cell r="E164" t="str">
            <v>2 x Volvo Penta D4-300 (300hp), Duoprop stern drive</v>
          </cell>
          <cell r="F164" t="str">
            <v>2 x Volvo Penta D4-300 (300PS), Duoprop Stern Drive</v>
          </cell>
          <cell r="G164"/>
          <cell r="H164"/>
          <cell r="I164" t="str">
            <v>2 x Volvo Penta D4-300 (300pk), Duoprop stern drive</v>
          </cell>
          <cell r="J164" t="str">
            <v>2 x Volvo Penta D4-300 (300hp), Duoprop dentro-fueraborda</v>
          </cell>
          <cell r="K164"/>
          <cell r="L164" t="str">
            <v>X</v>
          </cell>
          <cell r="M164"/>
          <cell r="N164">
            <v>23100.000000000004</v>
          </cell>
          <cell r="O164"/>
          <cell r="P164">
            <v>12400</v>
          </cell>
        </row>
        <row r="165">
          <cell r="A165" t="str">
            <v>F530.16XC1002</v>
          </cell>
          <cell r="B165" t="str">
            <v>XC1002</v>
          </cell>
          <cell r="C165"/>
          <cell r="D165" t="str">
            <v>F 530 2 x Volvo Penta IPS 700 -  Pod drive including joystick control</v>
          </cell>
          <cell r="E165" t="str">
            <v>Engine, upgrade 1</v>
          </cell>
          <cell r="F165" t="str">
            <v xml:space="preserve">2 x Volvo Penta IPS 700 -  Pod drive inklusive Joystick </v>
          </cell>
          <cell r="G165"/>
          <cell r="H165"/>
          <cell r="I165" t="str">
            <v>Engine, upgrade 1</v>
          </cell>
          <cell r="J165" t="str">
            <v>Engine, upgrade 1</v>
          </cell>
          <cell r="K165"/>
          <cell r="L165" t="str">
            <v>X</v>
          </cell>
          <cell r="M165"/>
          <cell r="N165">
            <v>128540.32258064518</v>
          </cell>
          <cell r="O165"/>
          <cell r="P165">
            <v>69000</v>
          </cell>
        </row>
        <row r="166">
          <cell r="A166" t="str">
            <v>S450.16XC1002</v>
          </cell>
          <cell r="B166" t="str">
            <v>XC1002</v>
          </cell>
          <cell r="C166"/>
          <cell r="D166" t="str">
            <v>2 x Volvo Penta D6-370 (370hp), Duoprop Sterndrive</v>
          </cell>
          <cell r="E166" t="str">
            <v>2 x Volvo Penta D6-370 (370hp), Duoprop Sterndrive</v>
          </cell>
          <cell r="F166" t="str">
            <v>2 x Volvo Penta D6-370 (370PS), Duoprop Stern Drive</v>
          </cell>
          <cell r="G166"/>
          <cell r="H166"/>
          <cell r="I166" t="str">
            <v>2 x Volvo Penta D6-370 (370pk), Duoprop Sterndrive</v>
          </cell>
          <cell r="J166" t="str">
            <v>2 x Volvo Penta D6-370 (370hp), Duoprop dentro-fueraborda</v>
          </cell>
          <cell r="K166"/>
          <cell r="L166" t="str">
            <v>X</v>
          </cell>
          <cell r="M166"/>
          <cell r="N166">
            <v>41915.322580645159</v>
          </cell>
          <cell r="O166"/>
          <cell r="P166">
            <v>22500</v>
          </cell>
        </row>
        <row r="167">
          <cell r="A167" t="str">
            <v>C330.16XC1003</v>
          </cell>
          <cell r="B167" t="str">
            <v>XC1003</v>
          </cell>
          <cell r="C167"/>
          <cell r="D167" t="str">
            <v>2 x Volvo Penta D3-220 (220hp), Duoprop stern drive with electric steering</v>
          </cell>
          <cell r="E167" t="str">
            <v>2 x Volvo Penta D3-220 (220hp), Duoprop stern drive</v>
          </cell>
          <cell r="F167" t="str">
            <v>2 x Volvo Penta D3-220 (220PS), Duoprop Stern Drive mit elektrischer Steuerung</v>
          </cell>
          <cell r="G167"/>
          <cell r="H167"/>
          <cell r="I167" t="str">
            <v>2 x Volvo Penta D3-220 (220hp), Duoprop stern drive</v>
          </cell>
          <cell r="J167" t="str">
            <v>2 x Volvo Penta D3-220 (220CV), Duoprop dentro-fueraboarda</v>
          </cell>
          <cell r="K167"/>
          <cell r="L167" t="str">
            <v>X</v>
          </cell>
          <cell r="M167"/>
          <cell r="N167">
            <v>38934.677419354848</v>
          </cell>
          <cell r="O167"/>
          <cell r="P167">
            <v>20900</v>
          </cell>
        </row>
        <row r="168">
          <cell r="A168" t="str">
            <v>F380.16XC1003</v>
          </cell>
          <cell r="B168" t="str">
            <v>XC1003</v>
          </cell>
          <cell r="C168"/>
          <cell r="D168" t="str">
            <v>2 x Volvo Penta D6-330 (330hp), Duoprop stern drive</v>
          </cell>
          <cell r="E168" t="str">
            <v>2 x Volvo Penta D6-330 (330hp), Duoprop stern drive</v>
          </cell>
          <cell r="F168" t="str">
            <v>2 x Volvo Penta D6-330 (330PS), Duoprop Stern Drive</v>
          </cell>
          <cell r="G168"/>
          <cell r="H168"/>
          <cell r="I168" t="str">
            <v>2 x Volvo Penta D6-330 (330pk), Duoprop stern drive</v>
          </cell>
          <cell r="J168" t="str">
            <v>2 x Volvo Penta D6-330 (330hp), Duoprop dentro-fueraborda</v>
          </cell>
          <cell r="K168"/>
          <cell r="L168" t="str">
            <v>X</v>
          </cell>
          <cell r="M168"/>
          <cell r="N168">
            <v>42660.483870967742</v>
          </cell>
          <cell r="O168"/>
          <cell r="P168">
            <v>22900</v>
          </cell>
        </row>
        <row r="169">
          <cell r="A169" t="str">
            <v>F450.16XC1003</v>
          </cell>
          <cell r="B169" t="str">
            <v>XC1003</v>
          </cell>
          <cell r="C169"/>
          <cell r="D169" t="str">
            <v>F450 c/w 2 x Volvo Penta IPS 600 (435hp) -  Pod drive including joystick control</v>
          </cell>
          <cell r="E169" t="str">
            <v>F450 c/w 2 x Volvo Penta IPS 600 (435hp) -  Pod drive incluant joystick control</v>
          </cell>
          <cell r="F169" t="str">
            <v>2 x Volvo Penta IPS 600 (435PS), Pod Drive inklusive Joystick Control</v>
          </cell>
          <cell r="G169"/>
          <cell r="H169"/>
          <cell r="I169" t="str">
            <v>2 x Volvo Penta IPS 600 (435pk), Pod drive inklusief joystick control</v>
          </cell>
          <cell r="J169" t="str">
            <v>F450 con 2 x Volvo Penta IPS 600 (435hp) - unidad propulsora IPS con Joystick</v>
          </cell>
          <cell r="K169"/>
          <cell r="L169" t="str">
            <v>X</v>
          </cell>
          <cell r="M169"/>
          <cell r="N169">
            <v>49366.935483870977</v>
          </cell>
          <cell r="O169"/>
          <cell r="P169">
            <v>26500</v>
          </cell>
        </row>
        <row r="170">
          <cell r="A170" t="str">
            <v>S330.16XC1003</v>
          </cell>
          <cell r="B170" t="str">
            <v>XC1003</v>
          </cell>
          <cell r="C170"/>
          <cell r="D170" t="str">
            <v>2 x Volvo Penta D3-220 (220hp), Duoprop stern drive with electric steering</v>
          </cell>
          <cell r="E170" t="str">
            <v>2 x Volvo Penta D3-220 (220hp), Duoprop stern drive</v>
          </cell>
          <cell r="F170" t="str">
            <v>2 x Volvo Penta D3-220 (220PS) ,Duoprop Stern Drive mit elektrischer Steuerung</v>
          </cell>
          <cell r="G170"/>
          <cell r="H170"/>
          <cell r="I170" t="str">
            <v>2 x Volvo Penta D3-220 (220pk), Duoprop stern drive</v>
          </cell>
          <cell r="J170" t="str">
            <v>2 x Volvo Penta D3-220 (220hp), Duoprop dentro-fueraboarda</v>
          </cell>
          <cell r="K170"/>
          <cell r="L170" t="str">
            <v>X</v>
          </cell>
          <cell r="M170"/>
          <cell r="N170">
            <v>38934.677419354848</v>
          </cell>
          <cell r="O170"/>
          <cell r="P170">
            <v>20900</v>
          </cell>
        </row>
        <row r="171">
          <cell r="A171" t="str">
            <v>S450.16XC1003</v>
          </cell>
          <cell r="B171" t="str">
            <v>XC1003</v>
          </cell>
          <cell r="C171"/>
          <cell r="D171" t="str">
            <v>2 x Volvo Penta IPS 600 (435hp) -  Pod drive incl. joystick control (only with XL3002)</v>
          </cell>
          <cell r="E171" t="str">
            <v>2 x Volvo Penta IPS 600 (435hp) -  Pod drive incl. joystick control (seulement avec XL3002)</v>
          </cell>
          <cell r="F171" t="str">
            <v>2 x Volvo Penta IPS 600 (435PS), Pod Drive inklusive Joystick Control (nur mit XL3002)</v>
          </cell>
          <cell r="G171"/>
          <cell r="H171"/>
          <cell r="I171" t="str">
            <v>2 x Volvo Penta IPS 600 (435pk), Pod drive incl. joystick control (enkel met XL3002)</v>
          </cell>
          <cell r="J171" t="str">
            <v>2 x Volvo Penta IPS 600 (435hp) - unidad propulsora IPS con Joystick (solo con XL3002)</v>
          </cell>
          <cell r="K171"/>
          <cell r="L171" t="str">
            <v>X</v>
          </cell>
          <cell r="M171"/>
          <cell r="N171">
            <v>111774.19354838711</v>
          </cell>
          <cell r="O171"/>
          <cell r="P171">
            <v>60000</v>
          </cell>
        </row>
        <row r="172">
          <cell r="A172" t="str">
            <v>C330.16XC1004</v>
          </cell>
          <cell r="B172" t="str">
            <v>XC1004</v>
          </cell>
          <cell r="C172"/>
          <cell r="D172" t="str">
            <v>1 x Volvo Penta D6-400 (400hp), Duoprop stern Drive</v>
          </cell>
          <cell r="E172" t="str">
            <v>1 x Volvo Penta D6-400 (400hp), Duoprop stern Drive</v>
          </cell>
          <cell r="F172" t="str">
            <v>1 x Volvo Penta D6-400 (400PS), Duoprop Stern Drive</v>
          </cell>
          <cell r="G172"/>
          <cell r="H172"/>
          <cell r="I172" t="str">
            <v>1 x Volvo Penta D6-400 (400hp), Duoprop stern Drive</v>
          </cell>
          <cell r="J172" t="str">
            <v>1 x Volvo Penta D6-400 (400CV), Duoprop dentro-fueraboarda</v>
          </cell>
          <cell r="K172"/>
          <cell r="L172" t="str">
            <v>X</v>
          </cell>
          <cell r="M172"/>
          <cell r="N172">
            <v>30179.032258064519</v>
          </cell>
          <cell r="O172"/>
          <cell r="P172">
            <v>16200</v>
          </cell>
        </row>
        <row r="173">
          <cell r="A173" t="str">
            <v>S330.16XC1004</v>
          </cell>
          <cell r="B173" t="str">
            <v>XC1004</v>
          </cell>
          <cell r="C173"/>
          <cell r="D173" t="str">
            <v>1 x Volvo Penta D6-400 (400hp), Duoprop stern Drive</v>
          </cell>
          <cell r="E173" t="str">
            <v>1 x Volvo Penta D6-400 (400hp), Duoprop stern drive</v>
          </cell>
          <cell r="F173" t="str">
            <v>1 x Volvo Penta D6-400 (400PS), Duoprop Stern Drive</v>
          </cell>
          <cell r="G173"/>
          <cell r="H173"/>
          <cell r="I173" t="str">
            <v>1 x Volvo Penta D6-400 (400hp), Duoprop stern drive</v>
          </cell>
          <cell r="J173" t="str">
            <v>1 x Volvo Penta D6-400 (400hp), Duoprop dentro-fueraboarda</v>
          </cell>
          <cell r="K173"/>
          <cell r="L173" t="str">
            <v>X</v>
          </cell>
          <cell r="M173"/>
          <cell r="N173">
            <v>30179.032258064519</v>
          </cell>
          <cell r="O173"/>
          <cell r="P173">
            <v>16200</v>
          </cell>
        </row>
        <row r="174">
          <cell r="A174" t="str">
            <v>F450.16XC4001</v>
          </cell>
          <cell r="B174" t="str">
            <v>XC4001</v>
          </cell>
          <cell r="C174"/>
          <cell r="D174" t="str">
            <v>Docking Station, 2nd Joystick control in the cockpit including bow thruster control when pack selected</v>
          </cell>
          <cell r="E174" t="str">
            <v>Docking Station. 2ème Joystick dans cockpit incluant commande propulseur si pack sélectionné.</v>
          </cell>
          <cell r="F174" t="str">
            <v>Docking Station, 2. Joystick im Cockpit inkl. Bugstrahlruder Control wenn Paket gewählt</v>
          </cell>
          <cell r="G174"/>
          <cell r="H174"/>
          <cell r="I174" t="str">
            <v>Docking Station. 2de Joystick control in de kuip inklusief boegschroefbediening, indien pakket is geselekteerd</v>
          </cell>
          <cell r="J174" t="str">
            <v>Puesto de gobierno. 2º Joystick en bañera incluyendo control hélice de Proa con pack seleccionado</v>
          </cell>
          <cell r="K174"/>
          <cell r="L174"/>
          <cell r="M174" t="str">
            <v>X</v>
          </cell>
          <cell r="N174">
            <v>7079.032258064517</v>
          </cell>
          <cell r="O174"/>
          <cell r="P174">
            <v>3800</v>
          </cell>
        </row>
        <row r="175">
          <cell r="A175" t="str">
            <v>F530.16XC4001</v>
          </cell>
          <cell r="B175" t="str">
            <v>XC4001</v>
          </cell>
          <cell r="C175"/>
          <cell r="D175" t="str">
            <v>Docking Station, 3rd Joystick control in the cockpit including bow thruster control when pack selected</v>
          </cell>
          <cell r="E175" t="str">
            <v>Docking Station. 3ème Joystick dans cockpit incluant commande propulseur si pack sélectionné.</v>
          </cell>
          <cell r="F175" t="str">
            <v>Docking Station, 3. Joystick im Cockpit inkl. Bugstrahlruder Control wenn Paket gewählt</v>
          </cell>
          <cell r="G175"/>
          <cell r="H175"/>
          <cell r="I175" t="str">
            <v>Docking Station. 2de Joystick control in de kuip inklusief boegschroefbediening, indien pakket is geselekteerd</v>
          </cell>
          <cell r="J175" t="str">
            <v>Puesto de gobierno. 2º Joystick en bañera incluyendo control hélice de Proa con pack seleccionado</v>
          </cell>
          <cell r="K175"/>
          <cell r="L175"/>
          <cell r="M175" t="str">
            <v>X</v>
          </cell>
          <cell r="N175">
            <v>10804.83870967742</v>
          </cell>
          <cell r="O175"/>
          <cell r="P175">
            <v>5800</v>
          </cell>
        </row>
        <row r="176">
          <cell r="A176" t="str">
            <v>C330.16XC5001</v>
          </cell>
          <cell r="B176" t="str">
            <v>XC5001</v>
          </cell>
          <cell r="C176"/>
          <cell r="D176" t="str">
            <v>Joystick for stern drives (only with option XC1003)</v>
          </cell>
          <cell r="E176" t="str">
            <v>Joystick pour stern drives (seulement avec XC 1003)</v>
          </cell>
          <cell r="F176" t="str">
            <v>Joystick für Stern Drives (nur mit Option XC1003)</v>
          </cell>
          <cell r="G176"/>
          <cell r="H176"/>
          <cell r="I176" t="str">
            <v>Joystick voor stern drives</v>
          </cell>
          <cell r="J176" t="str">
            <v>Joystick para dentro-fueraborda</v>
          </cell>
          <cell r="K176"/>
          <cell r="L176"/>
          <cell r="M176" t="str">
            <v>X</v>
          </cell>
          <cell r="N176">
            <v>25428.629032258068</v>
          </cell>
          <cell r="O176"/>
          <cell r="P176">
            <v>13650</v>
          </cell>
        </row>
        <row r="177">
          <cell r="A177" t="str">
            <v>C330.16XC5001</v>
          </cell>
          <cell r="B177" t="str">
            <v>XC5001</v>
          </cell>
          <cell r="C177"/>
          <cell r="D177" t="str">
            <v>Joystick for stern drives (only with option XC1003)</v>
          </cell>
          <cell r="E177" t="str">
            <v>Joystick pour stern drives (seulement avec XC 1003)</v>
          </cell>
          <cell r="F177" t="str">
            <v>Joystick für Stern Drives (nur mit Option XC1003)</v>
          </cell>
          <cell r="G177"/>
          <cell r="H177"/>
          <cell r="I177" t="str">
            <v>Joystick voor stern drives</v>
          </cell>
          <cell r="J177" t="str">
            <v>Joystick para dentro-fueraborda</v>
          </cell>
          <cell r="K177"/>
          <cell r="L177"/>
          <cell r="M177"/>
          <cell r="N177"/>
          <cell r="O177"/>
          <cell r="P177"/>
        </row>
        <row r="178">
          <cell r="A178" t="str">
            <v>F380.16XC5001</v>
          </cell>
          <cell r="B178" t="str">
            <v>XC5001</v>
          </cell>
          <cell r="C178"/>
          <cell r="D178" t="str">
            <v>Joystick for stern drives</v>
          </cell>
          <cell r="E178" t="str">
            <v xml:space="preserve">Joystick pour stern drives </v>
          </cell>
          <cell r="F178" t="str">
            <v>Joystick für Stern Drives</v>
          </cell>
          <cell r="G178"/>
          <cell r="H178"/>
          <cell r="I178" t="str">
            <v>Joystick voor stern drives</v>
          </cell>
          <cell r="J178" t="str">
            <v>Joystick para transmisión dentro-fueraborda</v>
          </cell>
          <cell r="K178"/>
          <cell r="L178"/>
          <cell r="M178" t="str">
            <v>X</v>
          </cell>
          <cell r="N178">
            <v>25056.048387096776</v>
          </cell>
          <cell r="O178"/>
          <cell r="P178">
            <v>13450</v>
          </cell>
        </row>
        <row r="179">
          <cell r="A179" t="str">
            <v>F380.16XC5001</v>
          </cell>
          <cell r="B179" t="str">
            <v>XC5001</v>
          </cell>
          <cell r="C179"/>
          <cell r="D179" t="str">
            <v>Joystick for stern drives</v>
          </cell>
          <cell r="E179" t="str">
            <v xml:space="preserve">Joystick pour stern drives </v>
          </cell>
          <cell r="F179" t="str">
            <v>Joystick für Stern Drives</v>
          </cell>
          <cell r="G179"/>
          <cell r="H179"/>
          <cell r="I179" t="str">
            <v>Joystick voor stern drives</v>
          </cell>
          <cell r="J179" t="str">
            <v>Joystick para transmisión dentro-fueraborda</v>
          </cell>
          <cell r="K179"/>
          <cell r="L179"/>
          <cell r="M179"/>
          <cell r="N179"/>
          <cell r="O179"/>
          <cell r="P179"/>
        </row>
        <row r="180">
          <cell r="A180" t="str">
            <v>S330.16XC5001</v>
          </cell>
          <cell r="B180" t="str">
            <v>XC5001</v>
          </cell>
          <cell r="C180"/>
          <cell r="D180" t="str">
            <v>Joystick for stern drives (only with option XC1003)</v>
          </cell>
          <cell r="E180" t="str">
            <v>Joystick pour stern drives (seulement avec XC 1003)</v>
          </cell>
          <cell r="F180" t="str">
            <v>Joystick für Stern Drives (nur mit Option XC1003)</v>
          </cell>
          <cell r="G180"/>
          <cell r="H180"/>
          <cell r="I180" t="str">
            <v>Joystick voor stern drives</v>
          </cell>
          <cell r="J180" t="str">
            <v>Joystick para transmisión dentro-fueraborda (solo con opcion XC1003)</v>
          </cell>
          <cell r="K180"/>
          <cell r="L180"/>
          <cell r="M180" t="str">
            <v>X</v>
          </cell>
          <cell r="N180">
            <v>25428.629032258068</v>
          </cell>
          <cell r="O180"/>
          <cell r="P180">
            <v>13650</v>
          </cell>
        </row>
        <row r="181">
          <cell r="A181" t="str">
            <v>S330.16XC5001</v>
          </cell>
          <cell r="B181" t="str">
            <v>XC5001</v>
          </cell>
          <cell r="C181"/>
          <cell r="D181" t="str">
            <v>Joystick for stern drives (only with option XC1003)</v>
          </cell>
          <cell r="E181" t="str">
            <v>Joystick pour stern drives (seulement avec XC 1003)</v>
          </cell>
          <cell r="F181" t="str">
            <v>Joystick für Stern Drives (nur mit Option XC1003)</v>
          </cell>
          <cell r="G181"/>
          <cell r="H181"/>
          <cell r="I181" t="str">
            <v>Joystick voor stern drives</v>
          </cell>
          <cell r="J181" t="str">
            <v>Joystick para transmisión dentro-fueraborda (solo con opcion XC1003)</v>
          </cell>
          <cell r="K181"/>
          <cell r="L181"/>
          <cell r="M181"/>
          <cell r="N181"/>
          <cell r="O181"/>
          <cell r="P181"/>
        </row>
        <row r="182">
          <cell r="A182" t="str">
            <v>S450.16XC5001</v>
          </cell>
          <cell r="B182" t="str">
            <v>XC5001</v>
          </cell>
          <cell r="C182"/>
          <cell r="D182" t="str">
            <v>Joystick for stern drives</v>
          </cell>
          <cell r="E182" t="str">
            <v xml:space="preserve">Joystick pour stern drives </v>
          </cell>
          <cell r="F182" t="str">
            <v>Joystick für Stern Drives</v>
          </cell>
          <cell r="G182"/>
          <cell r="H182"/>
          <cell r="I182" t="str">
            <v>Joystick voor stern drives</v>
          </cell>
          <cell r="J182" t="str">
            <v>Joystick para transmisión dentro-fueraborda</v>
          </cell>
          <cell r="K182"/>
          <cell r="L182"/>
          <cell r="M182" t="str">
            <v>X</v>
          </cell>
          <cell r="N182">
            <v>25056.048387096776</v>
          </cell>
          <cell r="O182"/>
          <cell r="P182">
            <v>13450</v>
          </cell>
        </row>
        <row r="183">
          <cell r="A183" t="str">
            <v>S450.16XC5001</v>
          </cell>
          <cell r="B183" t="str">
            <v>XC5001</v>
          </cell>
          <cell r="C183"/>
          <cell r="D183" t="str">
            <v>Joystick for stern drives</v>
          </cell>
          <cell r="E183" t="str">
            <v xml:space="preserve">Joystick pour stern drives </v>
          </cell>
          <cell r="F183" t="str">
            <v>Joystick für Stern Drives</v>
          </cell>
          <cell r="G183"/>
          <cell r="H183"/>
          <cell r="I183" t="str">
            <v>Joystick voor stern drives</v>
          </cell>
          <cell r="J183" t="str">
            <v>Joystick para transmisión dentro-fueraborda</v>
          </cell>
          <cell r="K183"/>
          <cell r="L183"/>
          <cell r="M183"/>
          <cell r="N183"/>
          <cell r="O183"/>
          <cell r="P183"/>
        </row>
        <row r="184">
          <cell r="A184" t="str">
            <v>C330.16XC5002</v>
          </cell>
          <cell r="B184" t="str">
            <v>XC5002</v>
          </cell>
          <cell r="C184"/>
          <cell r="D184" t="str">
            <v>Volvo cruise control</v>
          </cell>
          <cell r="E184" t="str">
            <v>Volvo cruise control</v>
          </cell>
          <cell r="F184" t="str">
            <v>Volvo Cruise Control</v>
          </cell>
          <cell r="G184"/>
          <cell r="H184"/>
          <cell r="I184" t="str">
            <v>Volvo cruise control</v>
          </cell>
          <cell r="J184" t="str">
            <v>Control de crucero Volvo</v>
          </cell>
          <cell r="K184"/>
          <cell r="L184"/>
          <cell r="M184"/>
          <cell r="N184"/>
          <cell r="O184"/>
          <cell r="P184"/>
        </row>
        <row r="185">
          <cell r="A185" t="str">
            <v>F380.16XC5002</v>
          </cell>
          <cell r="B185" t="str">
            <v>XC5002</v>
          </cell>
          <cell r="C185"/>
          <cell r="D185" t="str">
            <v>Volvo cruise control</v>
          </cell>
          <cell r="E185" t="str">
            <v>Volvo cruise control</v>
          </cell>
          <cell r="F185" t="str">
            <v>Volvo Cruise Control</v>
          </cell>
          <cell r="G185"/>
          <cell r="H185"/>
          <cell r="I185" t="str">
            <v>Volvo cruise control</v>
          </cell>
          <cell r="J185" t="str">
            <v>Control de crucero Volvo</v>
          </cell>
          <cell r="K185"/>
          <cell r="L185"/>
          <cell r="M185"/>
          <cell r="N185"/>
          <cell r="O185"/>
          <cell r="P185"/>
        </row>
        <row r="186">
          <cell r="A186" t="str">
            <v>S330.16XC5002</v>
          </cell>
          <cell r="B186" t="str">
            <v>XC5002</v>
          </cell>
          <cell r="C186"/>
          <cell r="D186" t="str">
            <v>Volvo cruise control</v>
          </cell>
          <cell r="E186" t="str">
            <v>Volvo cruise control</v>
          </cell>
          <cell r="F186" t="str">
            <v>Volvo Cruise Control</v>
          </cell>
          <cell r="G186"/>
          <cell r="H186"/>
          <cell r="I186" t="str">
            <v>Volvo cruise control</v>
          </cell>
          <cell r="J186" t="str">
            <v>Control de crucero Volvo</v>
          </cell>
          <cell r="K186"/>
          <cell r="L186"/>
          <cell r="M186"/>
          <cell r="N186"/>
          <cell r="O186"/>
          <cell r="P186"/>
        </row>
        <row r="187">
          <cell r="A187" t="str">
            <v>S450.16XC5002</v>
          </cell>
          <cell r="B187" t="str">
            <v>XC5002</v>
          </cell>
          <cell r="C187"/>
          <cell r="D187" t="str">
            <v>Volvo cruise control</v>
          </cell>
          <cell r="E187" t="str">
            <v>Volvo cruise control</v>
          </cell>
          <cell r="F187" t="str">
            <v>Volvo Cruise Control</v>
          </cell>
          <cell r="G187"/>
          <cell r="H187"/>
          <cell r="I187" t="str">
            <v>Volvo cruise control</v>
          </cell>
          <cell r="J187" t="str">
            <v>Control de crucero Volvo</v>
          </cell>
          <cell r="K187"/>
          <cell r="L187"/>
          <cell r="M187"/>
          <cell r="N187"/>
          <cell r="O187"/>
          <cell r="P187"/>
        </row>
        <row r="188">
          <cell r="A188" t="str">
            <v>C330.16XC5003</v>
          </cell>
          <cell r="B188" t="str">
            <v>XC5003</v>
          </cell>
          <cell r="C188"/>
          <cell r="D188" t="str">
            <v>Vovlo power trim assistant</v>
          </cell>
          <cell r="E188" t="str">
            <v>Volo power trim assistance</v>
          </cell>
          <cell r="F188" t="str">
            <v>Volvo Power Trim Assistent</v>
          </cell>
          <cell r="G188"/>
          <cell r="H188"/>
          <cell r="I188" t="str">
            <v>Volvo power trim assistentie</v>
          </cell>
          <cell r="J188" t="str">
            <v>Asistente de trim Volvo</v>
          </cell>
          <cell r="K188"/>
          <cell r="L188"/>
          <cell r="M188"/>
          <cell r="N188"/>
          <cell r="O188"/>
          <cell r="P188"/>
        </row>
        <row r="189">
          <cell r="A189" t="str">
            <v>F380.16XC5003</v>
          </cell>
          <cell r="B189" t="str">
            <v>XC5003</v>
          </cell>
          <cell r="C189"/>
          <cell r="D189" t="str">
            <v>Volvo power trim assistant</v>
          </cell>
          <cell r="E189" t="str">
            <v>Volo power trim assistance</v>
          </cell>
          <cell r="F189" t="str">
            <v>Volvo Power Trim Assistent</v>
          </cell>
          <cell r="G189"/>
          <cell r="H189"/>
          <cell r="I189" t="str">
            <v>Volvo power trim assistant</v>
          </cell>
          <cell r="J189" t="str">
            <v>Asistente de trim Volvo</v>
          </cell>
          <cell r="K189"/>
          <cell r="L189"/>
          <cell r="M189"/>
          <cell r="N189"/>
          <cell r="O189"/>
          <cell r="P189"/>
        </row>
        <row r="190">
          <cell r="A190" t="str">
            <v>S330.16XC5003</v>
          </cell>
          <cell r="B190" t="str">
            <v>XC5003</v>
          </cell>
          <cell r="C190"/>
          <cell r="D190" t="str">
            <v>Volvo power trim assistant</v>
          </cell>
          <cell r="E190" t="str">
            <v>Volo power trim assistance</v>
          </cell>
          <cell r="F190" t="str">
            <v>Volvo Power Trim Assistent</v>
          </cell>
          <cell r="G190"/>
          <cell r="H190"/>
          <cell r="I190" t="str">
            <v>Volvo power trim assistentie</v>
          </cell>
          <cell r="J190" t="str">
            <v>Asistente de trim Volvo</v>
          </cell>
          <cell r="K190"/>
          <cell r="L190"/>
          <cell r="M190"/>
          <cell r="N190"/>
          <cell r="O190"/>
          <cell r="P190"/>
        </row>
        <row r="191">
          <cell r="A191" t="str">
            <v>S450.16XC5003</v>
          </cell>
          <cell r="B191" t="str">
            <v>XC5003</v>
          </cell>
          <cell r="C191"/>
          <cell r="D191" t="str">
            <v>Volvo power trim assistant</v>
          </cell>
          <cell r="E191" t="str">
            <v>Volo power trim assistance</v>
          </cell>
          <cell r="F191" t="str">
            <v>Volvo Power Trim Assistent</v>
          </cell>
          <cell r="G191"/>
          <cell r="H191"/>
          <cell r="I191" t="str">
            <v>Volvo power trim assistant</v>
          </cell>
          <cell r="J191" t="str">
            <v>Asistente de trim Volvo</v>
          </cell>
          <cell r="K191"/>
          <cell r="L191"/>
          <cell r="M191"/>
          <cell r="N191"/>
          <cell r="O191"/>
          <cell r="P191"/>
        </row>
        <row r="192">
          <cell r="A192" t="str">
            <v>F530.16XC5005</v>
          </cell>
          <cell r="B192" t="str">
            <v>XC5005</v>
          </cell>
          <cell r="C192"/>
          <cell r="D192" t="str">
            <v>Volvo dynamic positioning system</v>
          </cell>
          <cell r="E192" t="str">
            <v>Système de maintien de position dynamique Volvo</v>
          </cell>
          <cell r="F192" t="str">
            <v>Volvo dynamisches Positionssystem</v>
          </cell>
          <cell r="G192"/>
          <cell r="H192"/>
          <cell r="I192" t="str">
            <v>Volvo dynamic positioning system</v>
          </cell>
          <cell r="J192" t="str">
            <v>Sistema de posicionamiento dinamico de Volvo</v>
          </cell>
          <cell r="K192"/>
          <cell r="L192"/>
          <cell r="M192" t="str">
            <v>X</v>
          </cell>
          <cell r="N192">
            <v>36885.483870967742</v>
          </cell>
          <cell r="O192"/>
          <cell r="P192">
            <v>19800</v>
          </cell>
        </row>
        <row r="193">
          <cell r="A193" t="str">
            <v>C330.16XC5010</v>
          </cell>
          <cell r="B193" t="str">
            <v>XC5010</v>
          </cell>
          <cell r="C193"/>
          <cell r="D193" t="str">
            <v>Volvo 7"" engine display</v>
          </cell>
          <cell r="E193" t="str">
            <v xml:space="preserve">Ecran Volvo 7"""""""" </v>
          </cell>
          <cell r="F193" t="str">
            <v>Volvo 7' Display für Maschinendaten</v>
          </cell>
          <cell r="G193"/>
          <cell r="H193"/>
          <cell r="I193" t="str">
            <v>Volvo 7"""" motor paneel</v>
          </cell>
          <cell r="J193" t="str">
            <v xml:space="preserve">Pantalla Volvo 7"""" </v>
          </cell>
          <cell r="K193"/>
          <cell r="L193"/>
          <cell r="M193" t="str">
            <v>X</v>
          </cell>
          <cell r="N193">
            <v>5495.5645161290331</v>
          </cell>
          <cell r="O193"/>
          <cell r="P193">
            <v>2950</v>
          </cell>
        </row>
        <row r="194">
          <cell r="A194" t="str">
            <v>C330.16XC5010</v>
          </cell>
          <cell r="B194" t="str">
            <v>XC5010</v>
          </cell>
          <cell r="C194"/>
          <cell r="D194" t="str">
            <v>Volvo 7"" engine display</v>
          </cell>
          <cell r="E194" t="str">
            <v xml:space="preserve">Ecran Volvo 7"""""""" </v>
          </cell>
          <cell r="F194" t="str">
            <v>Volvo 7' Display für Maschinendaten</v>
          </cell>
          <cell r="G194"/>
          <cell r="H194"/>
          <cell r="I194" t="str">
            <v>Volvo 7"""" motor paneel</v>
          </cell>
          <cell r="J194" t="str">
            <v xml:space="preserve">Pantalla Volvo 7"""" </v>
          </cell>
          <cell r="K194"/>
          <cell r="L194"/>
          <cell r="M194"/>
          <cell r="N194"/>
          <cell r="O194"/>
          <cell r="P194"/>
        </row>
        <row r="195">
          <cell r="A195" t="str">
            <v>F380.16XC5010</v>
          </cell>
          <cell r="B195" t="str">
            <v>XC5010</v>
          </cell>
          <cell r="C195"/>
          <cell r="D195" t="str">
            <v>Volvo 7"" engine display at main helm (replace analogical instrument)</v>
          </cell>
          <cell r="E195" t="str">
            <v>Ecran Volvo 7"""""""" (A la place des compteurs analogiques)</v>
          </cell>
          <cell r="F195" t="str">
            <v>Volvo 7' Display für Maschinendaten an Steuerstand (anstelle von Analoginstrument)</v>
          </cell>
          <cell r="G195"/>
          <cell r="H195"/>
          <cell r="I195" t="str">
            <v>Volvo 7"""" motor paneel</v>
          </cell>
          <cell r="J195" t="str">
            <v xml:space="preserve">Pantalla Volvo 7"""" </v>
          </cell>
          <cell r="K195"/>
          <cell r="L195"/>
          <cell r="M195" t="str">
            <v>X</v>
          </cell>
          <cell r="N195">
            <v>5495.5645161290331</v>
          </cell>
          <cell r="O195"/>
          <cell r="P195">
            <v>2950</v>
          </cell>
        </row>
        <row r="196">
          <cell r="A196" t="str">
            <v>F380.16XC5010</v>
          </cell>
          <cell r="B196" t="str">
            <v>XC5010</v>
          </cell>
          <cell r="C196"/>
          <cell r="D196" t="str">
            <v>Volvo 7"" engine display at main helm (replace analogical instrument)</v>
          </cell>
          <cell r="E196" t="str">
            <v>Ecran Volvo 7"""""""" (A la place des compteurs analogiques)</v>
          </cell>
          <cell r="F196" t="str">
            <v>Volvo 7' Display für Maschinendaten an Steuerstand (anstelle von Analoginstrument)</v>
          </cell>
          <cell r="G196"/>
          <cell r="H196"/>
          <cell r="I196" t="str">
            <v>Volvo 7"""" motor paneel</v>
          </cell>
          <cell r="J196" t="str">
            <v xml:space="preserve">Pantalla Volvo 7"""" </v>
          </cell>
          <cell r="K196"/>
          <cell r="L196"/>
          <cell r="M196"/>
          <cell r="N196"/>
          <cell r="O196"/>
          <cell r="P196"/>
        </row>
        <row r="197">
          <cell r="A197" t="str">
            <v>F450.16XC5010</v>
          </cell>
          <cell r="B197" t="str">
            <v>XC5010</v>
          </cell>
          <cell r="C197"/>
          <cell r="D197" t="str">
            <v>Volvo 7"" engine display at main helm (replace analogical instrument)</v>
          </cell>
          <cell r="E197" t="str">
            <v>Ecran Volvo 7"""""""" (A la place des compteurs analogiques)</v>
          </cell>
          <cell r="F197" t="str">
            <v>Volvo 7' Display für Maschinendaten an Steuerstand (anstelle von Analoginstrument)</v>
          </cell>
          <cell r="G197"/>
          <cell r="H197"/>
          <cell r="I197" t="str">
            <v>Volvo 7"""" motor paneel</v>
          </cell>
          <cell r="J197" t="str">
            <v xml:space="preserve">Pantalla Volvo 7"""" </v>
          </cell>
          <cell r="K197"/>
          <cell r="L197"/>
          <cell r="M197" t="str">
            <v>X</v>
          </cell>
          <cell r="N197">
            <v>5495.5645161290331</v>
          </cell>
          <cell r="O197"/>
          <cell r="P197">
            <v>2950</v>
          </cell>
        </row>
        <row r="198">
          <cell r="A198" t="str">
            <v>F530.16XC5010</v>
          </cell>
          <cell r="B198" t="str">
            <v>XC5010</v>
          </cell>
          <cell r="C198"/>
          <cell r="D198" t="str">
            <v>Volvo 7"" engine display in lower bridge</v>
          </cell>
          <cell r="E198" t="str">
            <v>Ecran Volvo 7"""""""" au poste de barre intérieur</v>
          </cell>
          <cell r="F198" t="str">
            <v>Volvo 7' Display für Maschinendaten Hauptdeck</v>
          </cell>
          <cell r="G198"/>
          <cell r="H198"/>
          <cell r="I198" t="str">
            <v>Volvo 7"""" motor paneel</v>
          </cell>
          <cell r="J198" t="str">
            <v xml:space="preserve">Pantalla Volvo 7"""" </v>
          </cell>
          <cell r="K198"/>
          <cell r="L198"/>
          <cell r="M198" t="str">
            <v>X</v>
          </cell>
          <cell r="N198">
            <v>5495.5645161290331</v>
          </cell>
          <cell r="O198"/>
          <cell r="P198">
            <v>2950</v>
          </cell>
        </row>
        <row r="199">
          <cell r="A199" t="str">
            <v>S330.16XC5010</v>
          </cell>
          <cell r="B199" t="str">
            <v>XC5010</v>
          </cell>
          <cell r="C199"/>
          <cell r="D199" t="str">
            <v>Volvo 7" engine display</v>
          </cell>
          <cell r="E199" t="str">
            <v xml:space="preserve">Ecran Volvo 7"""""""" </v>
          </cell>
          <cell r="F199" t="str">
            <v>Volvo 7' Display für Maschinendaten</v>
          </cell>
          <cell r="G199"/>
          <cell r="H199"/>
          <cell r="I199" t="str">
            <v>Volvo 7"""" motor paneel</v>
          </cell>
          <cell r="J199" t="str">
            <v xml:space="preserve">Pantalla Volvo 7"""" </v>
          </cell>
          <cell r="K199"/>
          <cell r="L199"/>
          <cell r="M199" t="str">
            <v>X</v>
          </cell>
          <cell r="N199">
            <v>5495.5645161290331</v>
          </cell>
          <cell r="O199"/>
          <cell r="P199">
            <v>2950</v>
          </cell>
        </row>
        <row r="200">
          <cell r="A200" t="str">
            <v>S330.16XC5010</v>
          </cell>
          <cell r="B200" t="str">
            <v>XC5010</v>
          </cell>
          <cell r="C200"/>
          <cell r="D200" t="str">
            <v>Volvo 7" engine display</v>
          </cell>
          <cell r="E200" t="str">
            <v xml:space="preserve">Ecran Volvo 7"""""""" </v>
          </cell>
          <cell r="F200" t="str">
            <v>Volvo 7' Display für Maschinendaten</v>
          </cell>
          <cell r="G200"/>
          <cell r="H200"/>
          <cell r="I200" t="str">
            <v>Volvo 7"""" motor paneel</v>
          </cell>
          <cell r="J200" t="str">
            <v xml:space="preserve">Pantalla Volvo 7"""" </v>
          </cell>
          <cell r="K200"/>
          <cell r="L200"/>
          <cell r="M200"/>
          <cell r="N200"/>
          <cell r="O200"/>
          <cell r="P200"/>
        </row>
        <row r="201">
          <cell r="A201" t="str">
            <v>S450.16XC5010</v>
          </cell>
          <cell r="B201" t="str">
            <v>XC5010</v>
          </cell>
          <cell r="C201"/>
          <cell r="D201" t="str">
            <v>Volvo 7" engine display</v>
          </cell>
          <cell r="E201" t="str">
            <v xml:space="preserve">Ecran Volvo 7"""""""" </v>
          </cell>
          <cell r="F201" t="str">
            <v>Volvo 7' Display für Maschinendaten</v>
          </cell>
          <cell r="G201"/>
          <cell r="H201"/>
          <cell r="I201" t="str">
            <v>Volvo 7"" motor paneel</v>
          </cell>
          <cell r="J201" t="str">
            <v xml:space="preserve">Pantalla Volvo 7"""" </v>
          </cell>
          <cell r="K201"/>
          <cell r="L201"/>
          <cell r="M201" t="str">
            <v>X</v>
          </cell>
          <cell r="N201">
            <v>5495.5645161290331</v>
          </cell>
          <cell r="O201"/>
          <cell r="P201">
            <v>2950</v>
          </cell>
        </row>
        <row r="202">
          <cell r="A202" t="str">
            <v>S450.16XC5010</v>
          </cell>
          <cell r="B202" t="str">
            <v>XC5010</v>
          </cell>
          <cell r="C202"/>
          <cell r="D202" t="str">
            <v>Volvo 7" engine display</v>
          </cell>
          <cell r="E202" t="str">
            <v xml:space="preserve">Ecran Volvo 7"""""""" </v>
          </cell>
          <cell r="F202" t="str">
            <v>Volvo 7' Display für Maschinendaten</v>
          </cell>
          <cell r="G202"/>
          <cell r="H202"/>
          <cell r="I202" t="str">
            <v>Volvo 7"" motor paneel</v>
          </cell>
          <cell r="J202" t="str">
            <v xml:space="preserve">Pantalla Volvo 7"""" </v>
          </cell>
          <cell r="K202"/>
          <cell r="L202"/>
          <cell r="M202"/>
          <cell r="N202"/>
          <cell r="O202"/>
          <cell r="P202"/>
        </row>
        <row r="203">
          <cell r="A203" t="str">
            <v>C330.16XC5100</v>
          </cell>
          <cell r="B203" t="str">
            <v>XC5100</v>
          </cell>
          <cell r="C203"/>
          <cell r="D203" t="str">
            <v>Trim Tabs</v>
          </cell>
          <cell r="E203" t="str">
            <v>Flaps</v>
          </cell>
          <cell r="F203" t="str">
            <v>Trimmklappen</v>
          </cell>
          <cell r="G203"/>
          <cell r="H203"/>
          <cell r="I203" t="str">
            <v>Trim Tabs</v>
          </cell>
          <cell r="J203" t="str">
            <v>Estabilizadores</v>
          </cell>
          <cell r="K203"/>
          <cell r="L203"/>
          <cell r="M203"/>
          <cell r="N203"/>
          <cell r="O203"/>
          <cell r="P203"/>
        </row>
        <row r="204">
          <cell r="A204" t="str">
            <v>C330.16XC5100</v>
          </cell>
          <cell r="B204" t="str">
            <v>XC5100</v>
          </cell>
          <cell r="C204"/>
          <cell r="D204" t="str">
            <v>Trim Tabs</v>
          </cell>
          <cell r="E204" t="str">
            <v>Flaps</v>
          </cell>
          <cell r="F204" t="str">
            <v>Trimmklappen</v>
          </cell>
          <cell r="G204"/>
          <cell r="H204"/>
          <cell r="I204" t="str">
            <v>Trim Tabs</v>
          </cell>
          <cell r="J204" t="str">
            <v>Estabilizadores</v>
          </cell>
          <cell r="K204"/>
          <cell r="L204"/>
          <cell r="M204"/>
          <cell r="N204"/>
          <cell r="O204"/>
          <cell r="P204"/>
        </row>
        <row r="205">
          <cell r="A205" t="str">
            <v>F380.16XC5100</v>
          </cell>
          <cell r="B205" t="str">
            <v>XC5100</v>
          </cell>
          <cell r="C205"/>
          <cell r="D205" t="str">
            <v>Trim Tabs</v>
          </cell>
          <cell r="E205" t="str">
            <v>Flaps</v>
          </cell>
          <cell r="F205" t="str">
            <v>Trimmklappen</v>
          </cell>
          <cell r="G205"/>
          <cell r="H205"/>
          <cell r="I205" t="str">
            <v>Trim Tabs</v>
          </cell>
          <cell r="J205" t="str">
            <v>Estabilizadores</v>
          </cell>
          <cell r="K205"/>
          <cell r="L205"/>
          <cell r="M205"/>
          <cell r="N205"/>
          <cell r="O205"/>
          <cell r="P205"/>
        </row>
        <row r="206">
          <cell r="A206" t="str">
            <v>F380.16XC5100</v>
          </cell>
          <cell r="B206" t="str">
            <v>XC5100</v>
          </cell>
          <cell r="C206"/>
          <cell r="D206" t="str">
            <v>Trim Tabs</v>
          </cell>
          <cell r="E206" t="str">
            <v>Flaps</v>
          </cell>
          <cell r="F206" t="str">
            <v>Trimmklappen</v>
          </cell>
          <cell r="G206"/>
          <cell r="H206"/>
          <cell r="I206" t="str">
            <v>Trim Tabs</v>
          </cell>
          <cell r="J206" t="str">
            <v>Estabilizadores</v>
          </cell>
          <cell r="K206"/>
          <cell r="L206"/>
          <cell r="M206"/>
          <cell r="N206"/>
          <cell r="O206"/>
          <cell r="P206"/>
        </row>
        <row r="207">
          <cell r="A207" t="str">
            <v>F450.16XC5100</v>
          </cell>
          <cell r="B207" t="str">
            <v>XC5100</v>
          </cell>
          <cell r="C207"/>
          <cell r="D207" t="str">
            <v>Trim Tabs</v>
          </cell>
          <cell r="E207" t="str">
            <v>Flaps</v>
          </cell>
          <cell r="F207" t="str">
            <v>Trimmklappen</v>
          </cell>
          <cell r="G207"/>
          <cell r="H207"/>
          <cell r="I207" t="str">
            <v>Trim Tabs</v>
          </cell>
          <cell r="J207" t="str">
            <v>Estabilizadores</v>
          </cell>
          <cell r="K207"/>
          <cell r="L207"/>
          <cell r="M207"/>
          <cell r="N207"/>
          <cell r="O207"/>
          <cell r="P207"/>
        </row>
        <row r="208">
          <cell r="A208" t="str">
            <v>F450.16XC5100</v>
          </cell>
          <cell r="B208" t="str">
            <v>XC5100</v>
          </cell>
          <cell r="C208"/>
          <cell r="D208" t="str">
            <v>Trim Tabs</v>
          </cell>
          <cell r="E208" t="str">
            <v>Flaps</v>
          </cell>
          <cell r="F208" t="str">
            <v>Trimmklappen</v>
          </cell>
          <cell r="G208"/>
          <cell r="H208"/>
          <cell r="I208" t="str">
            <v>Trim Tabs</v>
          </cell>
          <cell r="J208" t="str">
            <v>Estabilizadores</v>
          </cell>
          <cell r="K208"/>
          <cell r="L208"/>
          <cell r="M208"/>
          <cell r="N208"/>
          <cell r="O208"/>
          <cell r="P208"/>
        </row>
        <row r="209">
          <cell r="A209" t="str">
            <v>S330.16XC5100</v>
          </cell>
          <cell r="B209" t="str">
            <v>XC5100</v>
          </cell>
          <cell r="C209"/>
          <cell r="D209" t="str">
            <v>Trim Tabs</v>
          </cell>
          <cell r="E209" t="str">
            <v>Flaps</v>
          </cell>
          <cell r="F209" t="str">
            <v>Trimmklappen</v>
          </cell>
          <cell r="G209"/>
          <cell r="H209"/>
          <cell r="I209" t="str">
            <v>Trim Tabs</v>
          </cell>
          <cell r="J209" t="str">
            <v>Estabilizadores</v>
          </cell>
          <cell r="K209"/>
          <cell r="L209"/>
          <cell r="M209"/>
          <cell r="N209"/>
          <cell r="O209"/>
          <cell r="P209"/>
        </row>
        <row r="210">
          <cell r="A210" t="str">
            <v>S330.16XC5100</v>
          </cell>
          <cell r="B210" t="str">
            <v>XC5100</v>
          </cell>
          <cell r="C210"/>
          <cell r="D210" t="str">
            <v>Trim Tabs</v>
          </cell>
          <cell r="E210" t="str">
            <v>Flaps</v>
          </cell>
          <cell r="F210" t="str">
            <v>Trimmklappen</v>
          </cell>
          <cell r="G210"/>
          <cell r="H210"/>
          <cell r="I210" t="str">
            <v>Trim Tabs</v>
          </cell>
          <cell r="J210" t="str">
            <v>Estabilizadores</v>
          </cell>
          <cell r="K210"/>
          <cell r="L210"/>
          <cell r="M210"/>
          <cell r="N210"/>
          <cell r="O210"/>
          <cell r="P210"/>
        </row>
        <row r="211">
          <cell r="A211" t="str">
            <v>S450.16XC5100</v>
          </cell>
          <cell r="B211" t="str">
            <v>XC5100</v>
          </cell>
          <cell r="C211"/>
          <cell r="D211" t="str">
            <v>Trim Tabs</v>
          </cell>
          <cell r="E211" t="str">
            <v>Flaps</v>
          </cell>
          <cell r="F211" t="str">
            <v>Trimmklappen</v>
          </cell>
          <cell r="G211"/>
          <cell r="H211"/>
          <cell r="I211" t="str">
            <v>Trim Tabs</v>
          </cell>
          <cell r="J211" t="str">
            <v>Estabilizadores</v>
          </cell>
          <cell r="K211"/>
          <cell r="L211"/>
          <cell r="M211"/>
          <cell r="N211"/>
          <cell r="O211"/>
          <cell r="P211"/>
        </row>
        <row r="212">
          <cell r="A212" t="str">
            <v>S450.16XC5100</v>
          </cell>
          <cell r="B212" t="str">
            <v>XC5100</v>
          </cell>
          <cell r="C212"/>
          <cell r="D212" t="str">
            <v>Trim Tabs</v>
          </cell>
          <cell r="E212" t="str">
            <v>Flaps</v>
          </cell>
          <cell r="F212" t="str">
            <v>Trimmklappen</v>
          </cell>
          <cell r="G212"/>
          <cell r="H212"/>
          <cell r="I212" t="str">
            <v>Trim Tabs</v>
          </cell>
          <cell r="J212" t="str">
            <v>Estabilizadores</v>
          </cell>
          <cell r="K212"/>
          <cell r="L212"/>
          <cell r="M212"/>
          <cell r="N212"/>
          <cell r="O212"/>
          <cell r="P212"/>
        </row>
        <row r="213">
          <cell r="A213" t="str">
            <v>F530.16XC5201</v>
          </cell>
          <cell r="B213" t="str">
            <v>XC5201</v>
          </cell>
          <cell r="C213"/>
          <cell r="D213" t="str">
            <v>Double Fuel Filter with bypass</v>
          </cell>
          <cell r="E213" t="str">
            <v>Filtre gasoil double avec bypass</v>
          </cell>
          <cell r="F213" t="str">
            <v>Doppel-Tankfilter mit Beipass (Racor)</v>
          </cell>
          <cell r="G213"/>
          <cell r="H213"/>
          <cell r="I213" t="str">
            <v>Fuel Filter upgrade (Racor)</v>
          </cell>
          <cell r="J213" t="str">
            <v>Filtro doble de combustible con bypass</v>
          </cell>
          <cell r="K213"/>
          <cell r="L213"/>
          <cell r="M213" t="str">
            <v>X</v>
          </cell>
          <cell r="N213">
            <v>3446.3709677419361</v>
          </cell>
          <cell r="O213"/>
          <cell r="P213">
            <v>1850</v>
          </cell>
        </row>
        <row r="214">
          <cell r="A214" t="str">
            <v>C330.16XC6001</v>
          </cell>
          <cell r="B214" t="str">
            <v>XC6001</v>
          </cell>
          <cell r="C214"/>
          <cell r="D214" t="str">
            <v>Bowthruster, 4hp</v>
          </cell>
          <cell r="E214" t="str">
            <v>Propulseur d'étrave 4cv</v>
          </cell>
          <cell r="F214" t="str">
            <v>Bugstrahlruder, 4PS</v>
          </cell>
          <cell r="G214"/>
          <cell r="H214"/>
          <cell r="I214" t="str">
            <v>Boegschroef, 4 pk</v>
          </cell>
          <cell r="J214" t="str">
            <v>Hélice de Proa 4cv</v>
          </cell>
          <cell r="K214"/>
          <cell r="L214"/>
          <cell r="M214"/>
          <cell r="N214"/>
          <cell r="O214"/>
          <cell r="P214"/>
        </row>
        <row r="215">
          <cell r="A215" t="str">
            <v>C330.16XC6001</v>
          </cell>
          <cell r="B215" t="str">
            <v>XC6001</v>
          </cell>
          <cell r="C215"/>
          <cell r="D215" t="str">
            <v>Bowthruster, 4hp</v>
          </cell>
          <cell r="E215" t="str">
            <v>Propulseur d'étrave 4cv</v>
          </cell>
          <cell r="F215" t="str">
            <v>Bugstrahlruder, 4PS</v>
          </cell>
          <cell r="G215"/>
          <cell r="H215"/>
          <cell r="I215" t="str">
            <v>Boegschroef, 4 pk</v>
          </cell>
          <cell r="J215" t="str">
            <v>Hélice de Proa 4cv</v>
          </cell>
          <cell r="K215"/>
          <cell r="L215"/>
          <cell r="M215"/>
          <cell r="N215"/>
          <cell r="O215"/>
          <cell r="P215"/>
        </row>
        <row r="216">
          <cell r="A216" t="str">
            <v>F380.16XC6001</v>
          </cell>
          <cell r="B216" t="str">
            <v>XC6001</v>
          </cell>
          <cell r="C216"/>
          <cell r="D216" t="str">
            <v>Bowthruster, 5hp</v>
          </cell>
          <cell r="E216" t="str">
            <v>Propulseur d'étrave  5hp</v>
          </cell>
          <cell r="F216" t="str">
            <v>Bugstrahlruder, 5PS</v>
          </cell>
          <cell r="G216"/>
          <cell r="H216"/>
          <cell r="I216" t="str">
            <v>Boegschroef, 5 pk</v>
          </cell>
          <cell r="J216" t="str">
            <v>Hélice de Proa 5cv</v>
          </cell>
          <cell r="K216"/>
          <cell r="L216"/>
          <cell r="M216"/>
          <cell r="N216"/>
          <cell r="O216"/>
          <cell r="P216"/>
        </row>
        <row r="217">
          <cell r="A217" t="str">
            <v>F380.16XC6001</v>
          </cell>
          <cell r="B217" t="str">
            <v>XC6001</v>
          </cell>
          <cell r="C217"/>
          <cell r="D217" t="str">
            <v>Bowthruster, 5hp</v>
          </cell>
          <cell r="E217" t="str">
            <v>Propulseur d'étrave  5hp</v>
          </cell>
          <cell r="F217" t="str">
            <v>Bugstrahlruder, 5PS</v>
          </cell>
          <cell r="G217"/>
          <cell r="H217"/>
          <cell r="I217" t="str">
            <v>Boegschroef, 5 pk</v>
          </cell>
          <cell r="J217" t="str">
            <v>Hélice de Proa 5cv</v>
          </cell>
          <cell r="K217"/>
          <cell r="L217"/>
          <cell r="M217"/>
          <cell r="N217"/>
          <cell r="O217"/>
          <cell r="P217"/>
        </row>
        <row r="218">
          <cell r="A218" t="str">
            <v>F450.16XC6001</v>
          </cell>
          <cell r="B218" t="str">
            <v>XC6001</v>
          </cell>
          <cell r="C218"/>
          <cell r="D218" t="str">
            <v>Bowthruster, 5hp</v>
          </cell>
          <cell r="E218" t="str">
            <v>Propulseur d'étrave  5hp</v>
          </cell>
          <cell r="F218" t="str">
            <v>Bugstrahlruder, 5PS</v>
          </cell>
          <cell r="G218"/>
          <cell r="H218"/>
          <cell r="I218" t="str">
            <v>Boegschroef, 5 pk</v>
          </cell>
          <cell r="J218" t="str">
            <v>Hélice de Proa 5cv</v>
          </cell>
          <cell r="K218"/>
          <cell r="L218"/>
          <cell r="M218"/>
          <cell r="N218"/>
          <cell r="O218"/>
          <cell r="P218"/>
        </row>
        <row r="219">
          <cell r="A219" t="str">
            <v>F450.16XC6001</v>
          </cell>
          <cell r="B219" t="str">
            <v>XC6001</v>
          </cell>
          <cell r="C219"/>
          <cell r="D219" t="str">
            <v>Bowthruster, 5hp</v>
          </cell>
          <cell r="E219" t="str">
            <v>Propulseur d'étrave  5hp</v>
          </cell>
          <cell r="F219" t="str">
            <v>Bugstrahlruder, 5PS</v>
          </cell>
          <cell r="G219"/>
          <cell r="H219"/>
          <cell r="I219" t="str">
            <v>Boegschroef, 5 pk</v>
          </cell>
          <cell r="J219" t="str">
            <v>Hélice de Proa 5cv</v>
          </cell>
          <cell r="K219"/>
          <cell r="L219"/>
          <cell r="M219"/>
          <cell r="N219"/>
          <cell r="O219"/>
          <cell r="P219"/>
        </row>
        <row r="220">
          <cell r="A220" t="str">
            <v>F530.16XC6001</v>
          </cell>
          <cell r="B220" t="str">
            <v>XC6001</v>
          </cell>
          <cell r="C220"/>
          <cell r="D220" t="str">
            <v>Bowthruster, 9hp</v>
          </cell>
          <cell r="E220" t="str">
            <v>Propulseur d'étrave  9hp</v>
          </cell>
          <cell r="F220" t="str">
            <v>Bugstrahlruder, 9PS</v>
          </cell>
          <cell r="G220"/>
          <cell r="H220"/>
          <cell r="I220" t="str">
            <v>Boegschroef, 5 pk</v>
          </cell>
          <cell r="J220" t="str">
            <v>Hélice de Proa 9cv</v>
          </cell>
          <cell r="K220"/>
          <cell r="L220"/>
          <cell r="M220"/>
          <cell r="N220"/>
          <cell r="O220"/>
          <cell r="P220"/>
        </row>
        <row r="221">
          <cell r="A221" t="str">
            <v>S330.16XC6001</v>
          </cell>
          <cell r="B221" t="str">
            <v>XC6001</v>
          </cell>
          <cell r="C221"/>
          <cell r="D221" t="str">
            <v>Bowthruster, 4hp</v>
          </cell>
          <cell r="E221" t="str">
            <v>Propulseur d'étrave  4hp</v>
          </cell>
          <cell r="F221" t="str">
            <v>Bugstrahlruder, 4PS</v>
          </cell>
          <cell r="G221"/>
          <cell r="H221"/>
          <cell r="I221" t="str">
            <v>Boegschroef, 4 pk</v>
          </cell>
          <cell r="J221" t="str">
            <v>Hélice de Proa 4cv</v>
          </cell>
          <cell r="K221"/>
          <cell r="L221"/>
          <cell r="M221"/>
          <cell r="N221"/>
          <cell r="O221"/>
          <cell r="P221"/>
        </row>
        <row r="222">
          <cell r="A222" t="str">
            <v>S330.16XC6001</v>
          </cell>
          <cell r="B222" t="str">
            <v>XC6001</v>
          </cell>
          <cell r="C222"/>
          <cell r="D222" t="str">
            <v>Bowthruster, 4hp</v>
          </cell>
          <cell r="E222" t="str">
            <v>Propulseur d'étrave  4hp</v>
          </cell>
          <cell r="F222" t="str">
            <v>Bugstrahlruder, 4PS</v>
          </cell>
          <cell r="G222"/>
          <cell r="H222"/>
          <cell r="I222" t="str">
            <v>Boegschroef, 4 pk</v>
          </cell>
          <cell r="J222" t="str">
            <v>Hélice de Proa 4cv</v>
          </cell>
          <cell r="K222"/>
          <cell r="L222"/>
          <cell r="M222"/>
          <cell r="N222"/>
          <cell r="O222"/>
          <cell r="P222"/>
        </row>
        <row r="223">
          <cell r="A223" t="str">
            <v>S450.16XC6001</v>
          </cell>
          <cell r="B223" t="str">
            <v>XC6001</v>
          </cell>
          <cell r="C223"/>
          <cell r="D223" t="str">
            <v>Bowthruster, 5hp</v>
          </cell>
          <cell r="E223" t="str">
            <v>Propulseur d'étrave  5hp</v>
          </cell>
          <cell r="F223" t="str">
            <v>Bugstrahlruder, 5PS</v>
          </cell>
          <cell r="G223"/>
          <cell r="H223"/>
          <cell r="I223" t="str">
            <v>Boegschroef, 5 pk</v>
          </cell>
          <cell r="J223" t="str">
            <v>Hélice de Proa 5cv</v>
          </cell>
          <cell r="K223"/>
          <cell r="L223"/>
          <cell r="M223"/>
          <cell r="N223"/>
          <cell r="O223"/>
          <cell r="P223"/>
        </row>
        <row r="224">
          <cell r="A224" t="str">
            <v>S450.16XC6001</v>
          </cell>
          <cell r="B224" t="str">
            <v>XC6001</v>
          </cell>
          <cell r="C224"/>
          <cell r="D224" t="str">
            <v>Bowthruster, 5hp</v>
          </cell>
          <cell r="E224" t="str">
            <v>Propulseur d'étrave  5hp</v>
          </cell>
          <cell r="F224" t="str">
            <v>Bugstrahlruder, 5PS</v>
          </cell>
          <cell r="G224"/>
          <cell r="H224"/>
          <cell r="I224" t="str">
            <v>Boegschroef, 5 pk</v>
          </cell>
          <cell r="J224" t="str">
            <v>Hélice de Proa 5cv</v>
          </cell>
          <cell r="K224"/>
          <cell r="L224"/>
          <cell r="M224"/>
          <cell r="N224"/>
          <cell r="O224"/>
          <cell r="P224"/>
        </row>
        <row r="225">
          <cell r="A225" t="str">
            <v>C330.16XC7000</v>
          </cell>
          <cell r="B225" t="str">
            <v>XC7000</v>
          </cell>
          <cell r="C225"/>
          <cell r="D225" t="str">
            <v>Fixed steering wheel</v>
          </cell>
          <cell r="E225" t="str">
            <v>Barre fixe</v>
          </cell>
          <cell r="F225" t="str">
            <v>Festes Steuerrad</v>
          </cell>
          <cell r="G225"/>
          <cell r="H225"/>
          <cell r="I225" t="str">
            <v>Vast stuurwiel</v>
          </cell>
          <cell r="J225" t="str">
            <v>Rueda timón fija</v>
          </cell>
          <cell r="K225" t="str">
            <v>X</v>
          </cell>
          <cell r="L225"/>
          <cell r="M225"/>
          <cell r="N225" t="str">
            <v>Standard</v>
          </cell>
          <cell r="O225"/>
          <cell r="P225" t="str">
            <v>standard</v>
          </cell>
        </row>
        <row r="226">
          <cell r="A226" t="str">
            <v>S330.16XC7000</v>
          </cell>
          <cell r="B226" t="str">
            <v>XC7000</v>
          </cell>
          <cell r="C226"/>
          <cell r="D226" t="str">
            <v>Fixed steering wheel</v>
          </cell>
          <cell r="E226" t="str">
            <v>Barre fixe</v>
          </cell>
          <cell r="F226" t="str">
            <v>Festes Steuerrad</v>
          </cell>
          <cell r="G226"/>
          <cell r="H226"/>
          <cell r="I226" t="str">
            <v>Vast stuurwiel</v>
          </cell>
          <cell r="J226" t="str">
            <v>Rueda timón fija</v>
          </cell>
          <cell r="K226" t="str">
            <v>X</v>
          </cell>
          <cell r="L226"/>
          <cell r="M226"/>
          <cell r="N226" t="str">
            <v>Standard</v>
          </cell>
          <cell r="O226"/>
          <cell r="P226" t="str">
            <v>standard</v>
          </cell>
        </row>
        <row r="227">
          <cell r="A227" t="str">
            <v>S450.16XC7000</v>
          </cell>
          <cell r="B227" t="str">
            <v>XC7000</v>
          </cell>
          <cell r="C227"/>
          <cell r="D227" t="str">
            <v>Fixed steering wheel</v>
          </cell>
          <cell r="E227" t="str">
            <v>Barre fixe</v>
          </cell>
          <cell r="F227" t="str">
            <v>Festes Steuerrad</v>
          </cell>
          <cell r="G227"/>
          <cell r="H227"/>
          <cell r="I227" t="str">
            <v>Vast stuurwiel</v>
          </cell>
          <cell r="J227" t="str">
            <v>Rueda timón fija</v>
          </cell>
          <cell r="K227" t="str">
            <v>X</v>
          </cell>
          <cell r="L227"/>
          <cell r="M227"/>
          <cell r="N227" t="str">
            <v>Standard</v>
          </cell>
          <cell r="O227"/>
          <cell r="P227" t="str">
            <v>standard</v>
          </cell>
        </row>
        <row r="228">
          <cell r="A228" t="str">
            <v>C330.16XC7001</v>
          </cell>
          <cell r="B228" t="str">
            <v>XC7001</v>
          </cell>
          <cell r="C228"/>
          <cell r="D228" t="str">
            <v>Tilt steering wheel (adjustable)</v>
          </cell>
          <cell r="E228" t="str">
            <v>Barre """"Tilt"""" règlable</v>
          </cell>
          <cell r="F228" t="str">
            <v>Steuerrad (verstellbar)</v>
          </cell>
          <cell r="G228"/>
          <cell r="H228"/>
          <cell r="I228" t="str">
            <v xml:space="preserve">Verstelbaar stuurwiel </v>
          </cell>
          <cell r="J228" t="str">
            <v>Rueda timon (regulable)</v>
          </cell>
          <cell r="K228"/>
          <cell r="L228" t="str">
            <v>X</v>
          </cell>
          <cell r="M228"/>
          <cell r="N228">
            <v>1248.1451612903227</v>
          </cell>
          <cell r="O228"/>
          <cell r="P228">
            <v>670</v>
          </cell>
        </row>
        <row r="229">
          <cell r="A229" t="str">
            <v>C330.16XC7001</v>
          </cell>
          <cell r="B229" t="str">
            <v>XC7001</v>
          </cell>
          <cell r="C229"/>
          <cell r="D229" t="str">
            <v>Tilt steering wheel (adjustable)</v>
          </cell>
          <cell r="E229" t="str">
            <v>Barre """"Tilt"""" règlable</v>
          </cell>
          <cell r="F229" t="str">
            <v>Steuerrad (verstellbar)</v>
          </cell>
          <cell r="G229"/>
          <cell r="H229"/>
          <cell r="I229" t="str">
            <v xml:space="preserve">Verstelbaar stuurwiel </v>
          </cell>
          <cell r="J229" t="str">
            <v>Rueda timon (regulable)</v>
          </cell>
          <cell r="K229"/>
          <cell r="L229"/>
          <cell r="M229"/>
          <cell r="N229"/>
          <cell r="O229"/>
          <cell r="P229"/>
        </row>
        <row r="230">
          <cell r="A230" t="str">
            <v>C330.16XC7001</v>
          </cell>
          <cell r="B230" t="str">
            <v>XC7001</v>
          </cell>
          <cell r="C230"/>
          <cell r="D230" t="str">
            <v>Tilt steering wheel (adjustable)</v>
          </cell>
          <cell r="E230" t="str">
            <v>Barre """"Tilt"""" règlable</v>
          </cell>
          <cell r="F230" t="str">
            <v>Steuerrad (verstellbar)</v>
          </cell>
          <cell r="G230"/>
          <cell r="H230"/>
          <cell r="I230" t="str">
            <v xml:space="preserve">Verstelbaar stuurwiel </v>
          </cell>
          <cell r="J230" t="str">
            <v>Rueda timon (regulable)</v>
          </cell>
          <cell r="K230"/>
          <cell r="L230"/>
          <cell r="M230"/>
          <cell r="N230"/>
          <cell r="O230"/>
          <cell r="P230"/>
        </row>
        <row r="231">
          <cell r="A231" t="str">
            <v>S330.16XC7001</v>
          </cell>
          <cell r="B231" t="str">
            <v>XC7001</v>
          </cell>
          <cell r="C231"/>
          <cell r="D231" t="str">
            <v>Tilt steering wheel (adjustable)</v>
          </cell>
          <cell r="E231" t="str">
            <v>Barre """"Tilt"""" règlable</v>
          </cell>
          <cell r="F231" t="str">
            <v>Steuerrad (verstellbar)</v>
          </cell>
          <cell r="G231"/>
          <cell r="H231"/>
          <cell r="I231" t="str">
            <v xml:space="preserve">Verstelbaar stuurwiel </v>
          </cell>
          <cell r="J231" t="str">
            <v>Rueda timon (regulable)</v>
          </cell>
          <cell r="K231"/>
          <cell r="L231" t="str">
            <v>X</v>
          </cell>
          <cell r="M231"/>
          <cell r="N231">
            <v>1248.1451612903227</v>
          </cell>
          <cell r="O231"/>
          <cell r="P231">
            <v>670</v>
          </cell>
        </row>
        <row r="232">
          <cell r="A232" t="str">
            <v>S330.16XC7001</v>
          </cell>
          <cell r="B232" t="str">
            <v>XC7001</v>
          </cell>
          <cell r="C232"/>
          <cell r="D232" t="str">
            <v>Tilt steering wheel (adjustable)</v>
          </cell>
          <cell r="E232" t="str">
            <v>Barre """"Tilt"""" règlable</v>
          </cell>
          <cell r="F232" t="str">
            <v>Steuerrad (verstellbar)</v>
          </cell>
          <cell r="G232"/>
          <cell r="H232"/>
          <cell r="I232" t="str">
            <v xml:space="preserve">Verstelbaar stuurwiel </v>
          </cell>
          <cell r="J232" t="str">
            <v>Rueda timon (regulable)</v>
          </cell>
          <cell r="K232"/>
          <cell r="L232"/>
          <cell r="M232"/>
          <cell r="N232"/>
          <cell r="O232"/>
          <cell r="P232"/>
        </row>
        <row r="233">
          <cell r="A233" t="str">
            <v>S330.16XC7001</v>
          </cell>
          <cell r="B233" t="str">
            <v>XC7001</v>
          </cell>
          <cell r="C233"/>
          <cell r="D233" t="str">
            <v>Tilt steering wheel (adjustable)</v>
          </cell>
          <cell r="E233" t="str">
            <v>Barre """"Tilt"""" règlable</v>
          </cell>
          <cell r="F233" t="str">
            <v>Steuerrad (verstellbar)</v>
          </cell>
          <cell r="G233"/>
          <cell r="H233"/>
          <cell r="I233" t="str">
            <v xml:space="preserve">Verstelbaar stuurwiel </v>
          </cell>
          <cell r="J233" t="str">
            <v>Rueda timon (regulable)</v>
          </cell>
          <cell r="K233"/>
          <cell r="L233"/>
          <cell r="M233"/>
          <cell r="N233"/>
          <cell r="O233"/>
          <cell r="P233"/>
        </row>
        <row r="234">
          <cell r="A234" t="str">
            <v>S450.16XC7001</v>
          </cell>
          <cell r="B234" t="str">
            <v>XC7001</v>
          </cell>
          <cell r="C234"/>
          <cell r="D234" t="str">
            <v>Tilt steering wheel (adjustable)</v>
          </cell>
          <cell r="E234" t="str">
            <v>Barre """"Tilt"""" règlable</v>
          </cell>
          <cell r="F234" t="str">
            <v>Steuerrad (verstellbar)</v>
          </cell>
          <cell r="G234"/>
          <cell r="H234"/>
          <cell r="I234" t="str">
            <v xml:space="preserve">Verstelbaar stuurwiel </v>
          </cell>
          <cell r="J234" t="str">
            <v>Rueda timon (regulable)</v>
          </cell>
          <cell r="K234"/>
          <cell r="L234" t="str">
            <v>X</v>
          </cell>
          <cell r="M234"/>
          <cell r="N234">
            <v>1248.1451612903227</v>
          </cell>
          <cell r="O234"/>
          <cell r="P234">
            <v>670</v>
          </cell>
        </row>
        <row r="235">
          <cell r="A235" t="str">
            <v>F380.16XC7010</v>
          </cell>
          <cell r="B235" t="str">
            <v>XC7010</v>
          </cell>
          <cell r="C235"/>
          <cell r="D235" t="str">
            <v>Fixed steering wheel on flybridge</v>
          </cell>
          <cell r="E235" t="str">
            <v>Barre fixe au Flybridge</v>
          </cell>
          <cell r="F235" t="str">
            <v>Festes Steuerrad auf der Flybridge</v>
          </cell>
          <cell r="G235"/>
          <cell r="H235"/>
          <cell r="I235" t="str">
            <v>Vast stuurwiel op flybridge</v>
          </cell>
          <cell r="J235" t="str">
            <v>Rueda timón fija en flybridge</v>
          </cell>
          <cell r="K235" t="str">
            <v>X</v>
          </cell>
          <cell r="L235"/>
          <cell r="M235"/>
          <cell r="N235" t="str">
            <v>Standard</v>
          </cell>
          <cell r="O235"/>
          <cell r="P235" t="str">
            <v>standard</v>
          </cell>
        </row>
        <row r="236">
          <cell r="A236" t="str">
            <v>F450.16XC7010</v>
          </cell>
          <cell r="B236" t="str">
            <v>XC7010</v>
          </cell>
          <cell r="C236"/>
          <cell r="D236" t="str">
            <v>Fixed steering wheel on flybridge</v>
          </cell>
          <cell r="E236" t="str">
            <v>Barre fixe au Flybridge</v>
          </cell>
          <cell r="F236" t="str">
            <v>Festes Steuerrad auf der Flybridge</v>
          </cell>
          <cell r="G236"/>
          <cell r="H236"/>
          <cell r="I236" t="str">
            <v>Vast stuurwiel op flybridge</v>
          </cell>
          <cell r="J236" t="str">
            <v>Rueda timón fija en flybridge</v>
          </cell>
          <cell r="K236" t="str">
            <v>X</v>
          </cell>
          <cell r="L236"/>
          <cell r="M236"/>
          <cell r="N236" t="str">
            <v>Standard</v>
          </cell>
          <cell r="O236"/>
          <cell r="P236" t="str">
            <v>standard</v>
          </cell>
        </row>
        <row r="237">
          <cell r="A237" t="str">
            <v>F530.16XC7010</v>
          </cell>
          <cell r="B237" t="str">
            <v>XC7010</v>
          </cell>
          <cell r="C237"/>
          <cell r="D237" t="str">
            <v>Fixed steering wheel on flybridge</v>
          </cell>
          <cell r="E237" t="str">
            <v>Barre fixe au Flybridge</v>
          </cell>
          <cell r="F237" t="str">
            <v>Festes Steuerrad auf der Flybridge</v>
          </cell>
          <cell r="G237"/>
          <cell r="H237"/>
          <cell r="I237" t="str">
            <v>Vast stuurwiel op flybridge</v>
          </cell>
          <cell r="J237" t="str">
            <v>Rueda timón fija en flybridge</v>
          </cell>
          <cell r="K237" t="str">
            <v>X</v>
          </cell>
          <cell r="L237"/>
          <cell r="M237"/>
          <cell r="N237" t="str">
            <v>Standard</v>
          </cell>
          <cell r="O237"/>
          <cell r="P237" t="str">
            <v>standard</v>
          </cell>
        </row>
        <row r="238">
          <cell r="A238" t="str">
            <v>F380.16XC7011</v>
          </cell>
          <cell r="B238" t="str">
            <v>XC7011</v>
          </cell>
          <cell r="C238"/>
          <cell r="D238" t="str">
            <v>Tilt steering wheel on flybridge (adjustable)</v>
          </cell>
          <cell r="E238" t="str">
            <v>Barre réglable au Flybridge</v>
          </cell>
          <cell r="F238" t="str">
            <v>Verstellbares Steuerrad auf der Flybridge</v>
          </cell>
          <cell r="G238"/>
          <cell r="H238"/>
          <cell r="I238" t="str">
            <v xml:space="preserve">Verstelbaar stuurwiel op flybridge </v>
          </cell>
          <cell r="J238" t="str">
            <v>Rueda timón regulable  en flybridge</v>
          </cell>
          <cell r="K238"/>
          <cell r="L238" t="str">
            <v>X</v>
          </cell>
          <cell r="M238"/>
          <cell r="N238">
            <v>1248.1451612903227</v>
          </cell>
          <cell r="O238"/>
          <cell r="P238">
            <v>670</v>
          </cell>
        </row>
        <row r="239">
          <cell r="A239" t="str">
            <v>F450.16XC7011</v>
          </cell>
          <cell r="B239" t="str">
            <v>XC7011</v>
          </cell>
          <cell r="C239"/>
          <cell r="D239" t="str">
            <v>Tilt steering wheel on flybridge (adjustable)</v>
          </cell>
          <cell r="E239" t="str">
            <v>Barre réglable au Flybridge</v>
          </cell>
          <cell r="F239" t="str">
            <v>Verstellbares Steuerrad auf der Flybridge</v>
          </cell>
          <cell r="G239"/>
          <cell r="H239"/>
          <cell r="I239" t="str">
            <v xml:space="preserve">Verstelbaar stuurwiel op flybridge </v>
          </cell>
          <cell r="J239" t="str">
            <v>Rueda timón regulable  en flybridge</v>
          </cell>
          <cell r="K239"/>
          <cell r="L239" t="str">
            <v>X</v>
          </cell>
          <cell r="M239"/>
          <cell r="N239">
            <v>1248.1451612903227</v>
          </cell>
          <cell r="O239"/>
          <cell r="P239">
            <v>670</v>
          </cell>
        </row>
        <row r="240">
          <cell r="A240" t="str">
            <v>F530.16XC7011</v>
          </cell>
          <cell r="B240" t="str">
            <v>XC7011</v>
          </cell>
          <cell r="C240"/>
          <cell r="D240" t="str">
            <v>Tilt steering wheel on flybridge (adjustable)</v>
          </cell>
          <cell r="E240" t="str">
            <v>Barre réglable au Flybridge</v>
          </cell>
          <cell r="F240" t="str">
            <v>Verstellbares Steuerrad auf der Flybridge</v>
          </cell>
          <cell r="G240"/>
          <cell r="H240"/>
          <cell r="I240" t="str">
            <v xml:space="preserve">Verstelbaar stuurwiel op flybridge </v>
          </cell>
          <cell r="J240" t="str">
            <v>Rueda timón regulable  en flybridge</v>
          </cell>
          <cell r="K240"/>
          <cell r="L240" t="str">
            <v>X</v>
          </cell>
          <cell r="M240"/>
          <cell r="N240">
            <v>1248.1451612903227</v>
          </cell>
          <cell r="O240"/>
          <cell r="P240">
            <v>670</v>
          </cell>
        </row>
        <row r="241">
          <cell r="A241" t="str">
            <v>C330.16XD1001</v>
          </cell>
          <cell r="B241" t="str">
            <v>XD1001</v>
          </cell>
          <cell r="C241"/>
          <cell r="D241" t="str">
            <v>Battery pack, 2x 160Ah (service battery)</v>
          </cell>
          <cell r="E241" t="str">
            <v>Le pack de batteries, 2x160Ah</v>
          </cell>
          <cell r="F241" t="str">
            <v>Batteriepaket 2x 160Ah (Service Batterie)</v>
          </cell>
          <cell r="G241"/>
          <cell r="H241"/>
          <cell r="I241" t="str">
            <v>Batterij pakket, 2x 160Ah</v>
          </cell>
          <cell r="J241" t="str">
            <v>Pack baterias 2x 160Ah (baterias de servicio)</v>
          </cell>
          <cell r="K241" t="str">
            <v>X</v>
          </cell>
          <cell r="L241"/>
          <cell r="M241"/>
          <cell r="N241" t="str">
            <v>Standard</v>
          </cell>
          <cell r="O241"/>
          <cell r="P241" t="str">
            <v>standard</v>
          </cell>
        </row>
        <row r="242">
          <cell r="A242" t="str">
            <v>S330.16XD1001</v>
          </cell>
          <cell r="B242" t="str">
            <v>XD1001</v>
          </cell>
          <cell r="C242"/>
          <cell r="D242" t="str">
            <v>Battery pack, 2x 160Ah (service battery)</v>
          </cell>
          <cell r="E242" t="str">
            <v>Le pack de batteries, 2x160Ah</v>
          </cell>
          <cell r="F242" t="str">
            <v>Batteriepaket 2x 160Ah (Service Batterie)</v>
          </cell>
          <cell r="G242"/>
          <cell r="H242"/>
          <cell r="I242" t="str">
            <v>Batterij pakket, 2x 160Ah</v>
          </cell>
          <cell r="J242" t="str">
            <v>Paquete de la batteria, 2x 160Ah</v>
          </cell>
          <cell r="K242" t="str">
            <v>X</v>
          </cell>
          <cell r="L242"/>
          <cell r="M242"/>
          <cell r="N242" t="str">
            <v>Standard</v>
          </cell>
          <cell r="O242"/>
          <cell r="P242" t="str">
            <v>standard</v>
          </cell>
        </row>
        <row r="243">
          <cell r="A243" t="str">
            <v>C330.16XD1002</v>
          </cell>
          <cell r="B243" t="str">
            <v>XD1002</v>
          </cell>
          <cell r="C243"/>
          <cell r="D243" t="str">
            <v>Battery upgrade, 3x 160Ah service battery (instead of std.)</v>
          </cell>
          <cell r="E243" t="str">
            <v>Pack de batteries de service suplémentaires, 3x160Ah au lieu de std</v>
          </cell>
          <cell r="F243" t="str">
            <v>Batteriepaket Upgrade, 3x 160Ah Service Batterie (anstatt Standard)</v>
          </cell>
          <cell r="G243"/>
          <cell r="H243"/>
          <cell r="I243" t="str">
            <v>Batterij upgrade, 3x160Ah, service batterij in plaats van std</v>
          </cell>
          <cell r="J243" t="str">
            <v>Mejora pack de baterias servicio, 3x 160Ah (en vez de estandar)</v>
          </cell>
          <cell r="K243"/>
          <cell r="L243" t="str">
            <v>X</v>
          </cell>
          <cell r="M243"/>
          <cell r="N243">
            <v>838.30645161290329</v>
          </cell>
          <cell r="O243"/>
          <cell r="P243">
            <v>450</v>
          </cell>
        </row>
        <row r="244">
          <cell r="A244" t="str">
            <v>C330.16XD1002</v>
          </cell>
          <cell r="B244" t="str">
            <v>XD1002</v>
          </cell>
          <cell r="C244"/>
          <cell r="D244" t="str">
            <v>Battery upgrade, 3x 160Ah service battery (instead of std.)</v>
          </cell>
          <cell r="E244" t="str">
            <v>Pack de batteries de service suplémentaires, 3x160Ah au lieu de std</v>
          </cell>
          <cell r="F244" t="str">
            <v>Batteriepaket Upgrade, 3x 160Ah Service Batterie (anstatt Standard)</v>
          </cell>
          <cell r="G244"/>
          <cell r="H244"/>
          <cell r="I244" t="str">
            <v>Batterij upgrade, 3x160Ah, service batterij in plaats van std</v>
          </cell>
          <cell r="J244" t="str">
            <v>Mejora pack de baterias servicio, 3x 160Ah (en vez de estandar)</v>
          </cell>
          <cell r="K244"/>
          <cell r="L244"/>
          <cell r="M244"/>
          <cell r="N244"/>
          <cell r="O244"/>
          <cell r="P244"/>
        </row>
        <row r="245">
          <cell r="A245" t="str">
            <v>S330.16XD1002</v>
          </cell>
          <cell r="B245" t="str">
            <v>XD1002</v>
          </cell>
          <cell r="C245"/>
          <cell r="D245" t="str">
            <v>Battery upgrade, 3x 160Ah service battery (instead of std.)</v>
          </cell>
          <cell r="E245" t="str">
            <v>Pack de batteries de service suplémentaires, 3x160Ah au lieu de std</v>
          </cell>
          <cell r="F245" t="str">
            <v>Batteriepaket Upgrade, 3x 160Ah Service Batterie (anstatt Standard)</v>
          </cell>
          <cell r="G245"/>
          <cell r="H245"/>
          <cell r="I245" t="str">
            <v>Batterij upgrade, 3x160Ah, service batterij in plaats van std</v>
          </cell>
          <cell r="J245" t="str">
            <v>Actualizacion de la bateria 3x160Ah, bateria de servicio en lugar de std</v>
          </cell>
          <cell r="K245"/>
          <cell r="L245" t="str">
            <v>X</v>
          </cell>
          <cell r="M245"/>
          <cell r="N245">
            <v>838.30645161290329</v>
          </cell>
          <cell r="O245"/>
          <cell r="P245">
            <v>450</v>
          </cell>
        </row>
        <row r="246">
          <cell r="A246" t="str">
            <v>S330.16XD1002</v>
          </cell>
          <cell r="B246" t="str">
            <v>XD1002</v>
          </cell>
          <cell r="C246"/>
          <cell r="D246" t="str">
            <v>Battery upgrade, 3x 160Ah service battery (instead of std.)</v>
          </cell>
          <cell r="E246" t="str">
            <v>Pack de batteries de service suplémentaires, 3x160Ah au lieu de std</v>
          </cell>
          <cell r="F246" t="str">
            <v>Batteriepaket Upgrade, 3x 160Ah Service Batterie (anstatt Standard)</v>
          </cell>
          <cell r="G246"/>
          <cell r="H246"/>
          <cell r="I246" t="str">
            <v>Batterij upgrade, 3x160Ah, service batterij in plaats van std</v>
          </cell>
          <cell r="J246" t="str">
            <v>Actualizacion de la bateria 3x160Ah, bateria de servicio en lugar de std</v>
          </cell>
          <cell r="K246"/>
          <cell r="L246"/>
          <cell r="M246"/>
          <cell r="N246"/>
          <cell r="O246"/>
          <cell r="P246"/>
        </row>
        <row r="247">
          <cell r="A247" t="str">
            <v>C330.16XD1600</v>
          </cell>
          <cell r="B247" t="str">
            <v>XD1600</v>
          </cell>
          <cell r="C247"/>
          <cell r="D247" t="str">
            <v>Country Version: EU, AUS</v>
          </cell>
          <cell r="E247" t="str">
            <v>Version de pays: EU, AUS</v>
          </cell>
          <cell r="F247" t="str">
            <v>Länderversion: EU, AUS</v>
          </cell>
          <cell r="G247"/>
          <cell r="H247"/>
          <cell r="I247" t="str">
            <v>Country Version: EU, AUS</v>
          </cell>
          <cell r="J247" t="str">
            <v>Version electrica: EU, AUS</v>
          </cell>
          <cell r="K247" t="str">
            <v>X</v>
          </cell>
          <cell r="L247"/>
          <cell r="M247"/>
          <cell r="N247" t="str">
            <v>Standard</v>
          </cell>
          <cell r="O247"/>
          <cell r="P247" t="str">
            <v>standard</v>
          </cell>
        </row>
        <row r="248">
          <cell r="A248" t="str">
            <v>F380.16XD1600</v>
          </cell>
          <cell r="B248" t="str">
            <v>XD1600</v>
          </cell>
          <cell r="C248"/>
          <cell r="D248" t="str">
            <v>Country Version: EU, AUS</v>
          </cell>
          <cell r="E248" t="str">
            <v>Version de pays: EU, AUS</v>
          </cell>
          <cell r="F248" t="str">
            <v>Länderversion: EU, AUS</v>
          </cell>
          <cell r="G248"/>
          <cell r="H248"/>
          <cell r="I248" t="str">
            <v>Land versie: EU, AUS</v>
          </cell>
          <cell r="J248" t="str">
            <v>Version del pais: EU, AUS</v>
          </cell>
          <cell r="K248" t="str">
            <v>X</v>
          </cell>
          <cell r="L248"/>
          <cell r="M248"/>
          <cell r="N248" t="str">
            <v>Standard</v>
          </cell>
          <cell r="O248"/>
          <cell r="P248" t="str">
            <v>standard</v>
          </cell>
        </row>
        <row r="249">
          <cell r="A249" t="str">
            <v>F450.16XD1600</v>
          </cell>
          <cell r="B249" t="str">
            <v>XD1600</v>
          </cell>
          <cell r="C249"/>
          <cell r="D249" t="str">
            <v>Country Version: EU, AUS</v>
          </cell>
          <cell r="E249" t="str">
            <v>Version de pays: EU, AUS</v>
          </cell>
          <cell r="F249" t="str">
            <v>Länderversion: EU, AUS</v>
          </cell>
          <cell r="G249"/>
          <cell r="H249"/>
          <cell r="I249" t="str">
            <v>Land versie: EU, AUS</v>
          </cell>
          <cell r="J249" t="str">
            <v>Version del pais: EU, AUS</v>
          </cell>
          <cell r="K249" t="str">
            <v>X</v>
          </cell>
          <cell r="L249"/>
          <cell r="M249"/>
          <cell r="N249" t="str">
            <v>Standard</v>
          </cell>
          <cell r="O249"/>
          <cell r="P249" t="str">
            <v>standard</v>
          </cell>
        </row>
        <row r="250">
          <cell r="A250" t="str">
            <v>F530.16XD1600</v>
          </cell>
          <cell r="B250" t="str">
            <v>XD1600</v>
          </cell>
          <cell r="C250"/>
          <cell r="D250" t="str">
            <v>Country Version: EU, AUS</v>
          </cell>
          <cell r="E250" t="str">
            <v>Version de pays: EU, AUS</v>
          </cell>
          <cell r="F250" t="str">
            <v>Länderversion: EU, AUS</v>
          </cell>
          <cell r="G250"/>
          <cell r="H250"/>
          <cell r="I250" t="str">
            <v>Land versie: EU, AUS</v>
          </cell>
          <cell r="J250" t="str">
            <v>Version del pais: EU, AUS</v>
          </cell>
          <cell r="K250" t="str">
            <v>X</v>
          </cell>
          <cell r="L250"/>
          <cell r="M250"/>
          <cell r="N250" t="str">
            <v>Standard</v>
          </cell>
          <cell r="O250"/>
          <cell r="P250" t="str">
            <v>standard</v>
          </cell>
        </row>
        <row r="251">
          <cell r="A251" t="str">
            <v>S330.16XD1600</v>
          </cell>
          <cell r="B251" t="str">
            <v>XD1600</v>
          </cell>
          <cell r="C251"/>
          <cell r="D251" t="str">
            <v>Country Version: EU, AUS</v>
          </cell>
          <cell r="E251" t="str">
            <v>Version de pays: EU, AUS</v>
          </cell>
          <cell r="F251" t="str">
            <v>Länderversion: EU, AUS</v>
          </cell>
          <cell r="G251"/>
          <cell r="H251"/>
          <cell r="I251" t="str">
            <v>Land versie: EU, AUS</v>
          </cell>
          <cell r="J251" t="str">
            <v>Version del pais: EU, AUS</v>
          </cell>
          <cell r="K251" t="str">
            <v>X</v>
          </cell>
          <cell r="L251"/>
          <cell r="M251"/>
          <cell r="N251" t="str">
            <v>Standard</v>
          </cell>
          <cell r="O251"/>
          <cell r="P251" t="str">
            <v>standard</v>
          </cell>
        </row>
        <row r="252">
          <cell r="A252" t="str">
            <v>S450.16XD1600</v>
          </cell>
          <cell r="B252" t="str">
            <v>XD1600</v>
          </cell>
          <cell r="C252"/>
          <cell r="D252" t="str">
            <v>Country Version: EU, AUS</v>
          </cell>
          <cell r="E252" t="str">
            <v>Version de pays: EU, AUS</v>
          </cell>
          <cell r="F252" t="str">
            <v>Länderversion: EU, AUS</v>
          </cell>
          <cell r="G252"/>
          <cell r="H252"/>
          <cell r="I252" t="str">
            <v>Land versie: EU, AUS</v>
          </cell>
          <cell r="J252" t="str">
            <v>Version del pais: EU, AUS</v>
          </cell>
          <cell r="K252" t="str">
            <v>X</v>
          </cell>
          <cell r="L252"/>
          <cell r="M252"/>
          <cell r="N252" t="str">
            <v>Standard</v>
          </cell>
          <cell r="O252"/>
          <cell r="P252" t="str">
            <v>standard</v>
          </cell>
        </row>
        <row r="253">
          <cell r="A253" t="str">
            <v>C330.16XD1601</v>
          </cell>
          <cell r="B253" t="str">
            <v>XD1601</v>
          </cell>
          <cell r="C253"/>
          <cell r="D253" t="str">
            <v>Country Version: US, JPN</v>
          </cell>
          <cell r="E253" t="str">
            <v>Version de pays: US, JPN</v>
          </cell>
          <cell r="F253" t="str">
            <v>Länderversion: US, JPN</v>
          </cell>
          <cell r="G253"/>
          <cell r="H253"/>
          <cell r="I253" t="str">
            <v>Land versie: US, JPN</v>
          </cell>
          <cell r="J253" t="str">
            <v>Version electrica: US, JPN</v>
          </cell>
          <cell r="K253"/>
          <cell r="L253" t="str">
            <v>X</v>
          </cell>
          <cell r="M253"/>
          <cell r="N253">
            <v>2794.354838709678</v>
          </cell>
          <cell r="O253"/>
          <cell r="P253">
            <v>1500</v>
          </cell>
        </row>
        <row r="254">
          <cell r="A254" t="str">
            <v>F380.16XD1601</v>
          </cell>
          <cell r="B254" t="str">
            <v>XD1601</v>
          </cell>
          <cell r="C254"/>
          <cell r="D254" t="str">
            <v>Country Version: US, JPN</v>
          </cell>
          <cell r="E254" t="str">
            <v>Version de pays: US, JPN</v>
          </cell>
          <cell r="F254" t="str">
            <v>Länderversion: US, JPN</v>
          </cell>
          <cell r="G254"/>
          <cell r="H254"/>
          <cell r="I254" t="str">
            <v>Country Version</v>
          </cell>
          <cell r="J254" t="str">
            <v>Version electrica: US, JPN</v>
          </cell>
          <cell r="K254"/>
          <cell r="L254" t="str">
            <v>X</v>
          </cell>
          <cell r="M254"/>
          <cell r="N254">
            <v>3539.5161290322585</v>
          </cell>
          <cell r="O254"/>
          <cell r="P254">
            <v>1900</v>
          </cell>
        </row>
        <row r="255">
          <cell r="A255" t="str">
            <v>F450.16XD1601</v>
          </cell>
          <cell r="B255" t="str">
            <v>XD1601</v>
          </cell>
          <cell r="C255"/>
          <cell r="D255" t="str">
            <v>Country Version: US, JPN</v>
          </cell>
          <cell r="E255" t="str">
            <v>Version de pays: US, JPN</v>
          </cell>
          <cell r="F255" t="str">
            <v>Länderversion: US, JPN</v>
          </cell>
          <cell r="G255"/>
          <cell r="H255"/>
          <cell r="I255" t="str">
            <v>Country Version</v>
          </cell>
          <cell r="J255" t="str">
            <v>Version electrica: US, JPN</v>
          </cell>
          <cell r="K255"/>
          <cell r="L255" t="str">
            <v>X</v>
          </cell>
          <cell r="M255"/>
          <cell r="N255">
            <v>3539.5161290322585</v>
          </cell>
          <cell r="O255"/>
          <cell r="P255">
            <v>1900</v>
          </cell>
        </row>
        <row r="256">
          <cell r="A256" t="str">
            <v>F530.16XD1601</v>
          </cell>
          <cell r="B256" t="str">
            <v>XD1601</v>
          </cell>
          <cell r="C256"/>
          <cell r="D256" t="str">
            <v>Country Version: US, JPN</v>
          </cell>
          <cell r="E256" t="str">
            <v>Version de pays: US, JPN</v>
          </cell>
          <cell r="F256" t="str">
            <v>Länderversion: US, JPN</v>
          </cell>
          <cell r="G256"/>
          <cell r="H256"/>
          <cell r="I256" t="str">
            <v>Country Version</v>
          </cell>
          <cell r="J256" t="str">
            <v>Version electrica: US, JPN</v>
          </cell>
          <cell r="K256"/>
          <cell r="L256" t="str">
            <v>X</v>
          </cell>
          <cell r="M256"/>
          <cell r="N256">
            <v>8196.7741935483882</v>
          </cell>
          <cell r="O256"/>
          <cell r="P256">
            <v>4400</v>
          </cell>
        </row>
        <row r="257">
          <cell r="A257" t="str">
            <v>S330.16XD1601</v>
          </cell>
          <cell r="B257" t="str">
            <v>XD1601</v>
          </cell>
          <cell r="C257"/>
          <cell r="D257" t="str">
            <v>Country Version: US, JPN</v>
          </cell>
          <cell r="E257" t="str">
            <v>Version de pays: US, JPN</v>
          </cell>
          <cell r="F257" t="str">
            <v>Länderversion: US, JPN</v>
          </cell>
          <cell r="G257"/>
          <cell r="H257"/>
          <cell r="I257" t="str">
            <v>Land versie: US, JPN</v>
          </cell>
          <cell r="J257" t="str">
            <v>Version electrica: US, JPN</v>
          </cell>
          <cell r="K257"/>
          <cell r="L257" t="str">
            <v>X</v>
          </cell>
          <cell r="M257"/>
          <cell r="N257">
            <v>2794.354838709678</v>
          </cell>
          <cell r="O257"/>
          <cell r="P257">
            <v>1500</v>
          </cell>
        </row>
        <row r="258">
          <cell r="A258" t="str">
            <v>S450.16XD1601</v>
          </cell>
          <cell r="B258" t="str">
            <v>XD1601</v>
          </cell>
          <cell r="C258"/>
          <cell r="D258" t="str">
            <v>Country Version: US, JPN</v>
          </cell>
          <cell r="E258" t="str">
            <v>Version de pays: US, JPN</v>
          </cell>
          <cell r="F258" t="str">
            <v>Länderversion: US, JPN</v>
          </cell>
          <cell r="G258"/>
          <cell r="H258"/>
          <cell r="I258" t="str">
            <v>Country Version</v>
          </cell>
          <cell r="J258" t="str">
            <v>Version electrica: US, JPN</v>
          </cell>
          <cell r="K258"/>
          <cell r="L258" t="str">
            <v>X</v>
          </cell>
          <cell r="M258"/>
          <cell r="N258">
            <v>3539.5161290322585</v>
          </cell>
          <cell r="O258"/>
          <cell r="P258">
            <v>1900</v>
          </cell>
        </row>
        <row r="259">
          <cell r="A259" t="str">
            <v>C330.16XD1602</v>
          </cell>
          <cell r="B259" t="str">
            <v>XD1602</v>
          </cell>
          <cell r="C259"/>
          <cell r="D259" t="str">
            <v>Country Version: UK</v>
          </cell>
          <cell r="E259" t="str">
            <v>Version de pays: UK</v>
          </cell>
          <cell r="F259" t="str">
            <v>Länderversion: UK</v>
          </cell>
          <cell r="G259"/>
          <cell r="H259"/>
          <cell r="I259" t="str">
            <v>Land versie: UK</v>
          </cell>
          <cell r="J259" t="str">
            <v>Version electrica: UK</v>
          </cell>
          <cell r="K259"/>
          <cell r="L259" t="str">
            <v>X</v>
          </cell>
          <cell r="M259"/>
          <cell r="N259">
            <v>1490.3225806451612</v>
          </cell>
          <cell r="O259"/>
          <cell r="P259">
            <v>800</v>
          </cell>
        </row>
        <row r="260">
          <cell r="A260" t="str">
            <v>F380.16XD1602</v>
          </cell>
          <cell r="B260" t="str">
            <v>XD1602</v>
          </cell>
          <cell r="C260"/>
          <cell r="D260" t="str">
            <v>Country Version: UK</v>
          </cell>
          <cell r="E260" t="str">
            <v>Version de pays: UK</v>
          </cell>
          <cell r="F260" t="str">
            <v>Länderversion: UK</v>
          </cell>
          <cell r="G260"/>
          <cell r="H260"/>
          <cell r="I260" t="str">
            <v>Land versie: UK</v>
          </cell>
          <cell r="J260" t="str">
            <v>Version del pais: UK</v>
          </cell>
          <cell r="K260"/>
          <cell r="L260" t="str">
            <v>X</v>
          </cell>
          <cell r="M260"/>
          <cell r="N260">
            <v>2235.483870967742</v>
          </cell>
          <cell r="O260"/>
          <cell r="P260">
            <v>1200</v>
          </cell>
        </row>
        <row r="261">
          <cell r="A261" t="str">
            <v>F450.16XD1602</v>
          </cell>
          <cell r="B261" t="str">
            <v>XD1602</v>
          </cell>
          <cell r="C261"/>
          <cell r="D261" t="str">
            <v>Country Version: UK</v>
          </cell>
          <cell r="E261" t="str">
            <v>Version de pays: UK</v>
          </cell>
          <cell r="F261" t="str">
            <v>Länderversion: UK</v>
          </cell>
          <cell r="G261"/>
          <cell r="H261"/>
          <cell r="I261" t="str">
            <v>Land versie: UK</v>
          </cell>
          <cell r="J261" t="str">
            <v>Version del pais: UK</v>
          </cell>
          <cell r="K261"/>
          <cell r="L261" t="str">
            <v>X</v>
          </cell>
          <cell r="M261"/>
          <cell r="N261">
            <v>2608.0645161290327</v>
          </cell>
          <cell r="O261"/>
          <cell r="P261">
            <v>1400</v>
          </cell>
        </row>
        <row r="262">
          <cell r="A262" t="str">
            <v>F530.16XD1602</v>
          </cell>
          <cell r="B262" t="str">
            <v>XD1602</v>
          </cell>
          <cell r="C262"/>
          <cell r="D262" t="str">
            <v>Country Version: UK</v>
          </cell>
          <cell r="E262" t="str">
            <v>Version de pays: UK</v>
          </cell>
          <cell r="F262" t="str">
            <v>Länderversion: UK</v>
          </cell>
          <cell r="G262"/>
          <cell r="H262"/>
          <cell r="I262" t="str">
            <v>Land versie: UK</v>
          </cell>
          <cell r="J262" t="str">
            <v>Version del pais: UK</v>
          </cell>
          <cell r="K262"/>
          <cell r="L262" t="str">
            <v>X</v>
          </cell>
          <cell r="M262"/>
          <cell r="N262">
            <v>2608.0645161290327</v>
          </cell>
          <cell r="O262"/>
          <cell r="P262">
            <v>1400</v>
          </cell>
        </row>
        <row r="263">
          <cell r="A263" t="str">
            <v>S330.16XD1602</v>
          </cell>
          <cell r="B263" t="str">
            <v>XD1602</v>
          </cell>
          <cell r="C263"/>
          <cell r="D263" t="str">
            <v>Country Version: UK</v>
          </cell>
          <cell r="E263" t="str">
            <v>Version de pays: UK</v>
          </cell>
          <cell r="F263" t="str">
            <v>Länderversion: UK</v>
          </cell>
          <cell r="G263"/>
          <cell r="H263"/>
          <cell r="I263" t="str">
            <v>Landenversie: UK</v>
          </cell>
          <cell r="J263" t="str">
            <v>Version del pais: UK</v>
          </cell>
          <cell r="K263"/>
          <cell r="L263" t="str">
            <v>X</v>
          </cell>
          <cell r="M263"/>
          <cell r="N263">
            <v>1490.3225806451612</v>
          </cell>
          <cell r="O263"/>
          <cell r="P263">
            <v>800</v>
          </cell>
        </row>
        <row r="264">
          <cell r="A264" t="str">
            <v>S450.16XD1602</v>
          </cell>
          <cell r="B264" t="str">
            <v>XD1602</v>
          </cell>
          <cell r="C264"/>
          <cell r="D264" t="str">
            <v>Country Version: UK</v>
          </cell>
          <cell r="E264" t="str">
            <v>Version de pays: UK</v>
          </cell>
          <cell r="F264" t="str">
            <v>Länderversion: UK</v>
          </cell>
          <cell r="G264"/>
          <cell r="H264"/>
          <cell r="I264" t="str">
            <v>Land versie: UK</v>
          </cell>
          <cell r="J264" t="str">
            <v>Version del pais: UK</v>
          </cell>
          <cell r="K264"/>
          <cell r="L264" t="str">
            <v>X</v>
          </cell>
          <cell r="M264"/>
          <cell r="N264">
            <v>2608.0645161290327</v>
          </cell>
          <cell r="O264"/>
          <cell r="P264">
            <v>1400</v>
          </cell>
        </row>
        <row r="265">
          <cell r="A265" t="str">
            <v>C330.16XD2001</v>
          </cell>
          <cell r="B265" t="str">
            <v>XD2001</v>
          </cell>
          <cell r="C265"/>
          <cell r="D265" t="str">
            <v>Inverter/charger (only with XD1002)</v>
          </cell>
          <cell r="E265" t="str">
            <v>Convertisseur /Chargeur (seulement avec XD1002)</v>
          </cell>
          <cell r="F265" t="str">
            <v>Inverter/Ladegerät (nur mit XD1002)</v>
          </cell>
          <cell r="G265"/>
          <cell r="H265"/>
          <cell r="I265" t="str">
            <v>Omvormer/Oplader (enkel met XD1002)</v>
          </cell>
          <cell r="J265" t="str">
            <v>Inversor/Cargador (solo con XD1002)</v>
          </cell>
          <cell r="K265"/>
          <cell r="L265"/>
          <cell r="M265" t="str">
            <v>X</v>
          </cell>
          <cell r="N265">
            <v>5216.1290322580653</v>
          </cell>
          <cell r="O265"/>
          <cell r="P265">
            <v>2800</v>
          </cell>
        </row>
        <row r="266">
          <cell r="A266" t="str">
            <v>C330.16XD2001</v>
          </cell>
          <cell r="B266" t="str">
            <v>XD2001</v>
          </cell>
          <cell r="C266"/>
          <cell r="D266" t="str">
            <v>Inverter/charger (only with XD1002)</v>
          </cell>
          <cell r="E266" t="str">
            <v>Convertisseur /Chargeur (seulement avec XD1002)</v>
          </cell>
          <cell r="F266" t="str">
            <v>Inverter/Ladegerät (nur mit XD1002)</v>
          </cell>
          <cell r="G266"/>
          <cell r="H266"/>
          <cell r="I266" t="str">
            <v>Omvormer/Oplader (enkel met XD1002)</v>
          </cell>
          <cell r="J266" t="str">
            <v>Inversor/Cargador (solo con XD1002)</v>
          </cell>
          <cell r="K266"/>
          <cell r="L266"/>
          <cell r="M266"/>
          <cell r="N266"/>
          <cell r="O266"/>
          <cell r="P266"/>
        </row>
        <row r="267">
          <cell r="A267" t="str">
            <v>F380.16XD2001</v>
          </cell>
          <cell r="B267" t="str">
            <v>XD2001</v>
          </cell>
          <cell r="C267"/>
          <cell r="D267" t="str">
            <v>Inverter/charger</v>
          </cell>
          <cell r="E267" t="str">
            <v>Convertisseur /Chargeur</v>
          </cell>
          <cell r="F267" t="str">
            <v>Inverter/Ladegerät</v>
          </cell>
          <cell r="G267"/>
          <cell r="H267"/>
          <cell r="I267" t="str">
            <v>Omvormer/Oplader</v>
          </cell>
          <cell r="J267" t="str">
            <v>Inversor/Cargador</v>
          </cell>
          <cell r="K267"/>
          <cell r="L267"/>
          <cell r="M267" t="str">
            <v>X</v>
          </cell>
          <cell r="N267">
            <v>5216.1290322580653</v>
          </cell>
          <cell r="O267"/>
          <cell r="P267">
            <v>2800</v>
          </cell>
        </row>
        <row r="268">
          <cell r="A268" t="str">
            <v>F380.16XD2001</v>
          </cell>
          <cell r="B268" t="str">
            <v>XD2001</v>
          </cell>
          <cell r="C268"/>
          <cell r="D268" t="str">
            <v>Inverter/charger</v>
          </cell>
          <cell r="E268" t="str">
            <v>Convertisseur /Chargeur</v>
          </cell>
          <cell r="F268" t="str">
            <v>Inverter/Ladegerät</v>
          </cell>
          <cell r="G268"/>
          <cell r="H268"/>
          <cell r="I268" t="str">
            <v>Omvormer/Oplader</v>
          </cell>
          <cell r="J268" t="str">
            <v>Inversor/Cargador</v>
          </cell>
          <cell r="K268"/>
          <cell r="L268"/>
          <cell r="M268"/>
          <cell r="N268"/>
          <cell r="O268"/>
          <cell r="P268"/>
        </row>
        <row r="269">
          <cell r="A269" t="str">
            <v>F450.16XD2001</v>
          </cell>
          <cell r="B269" t="str">
            <v>XD2001</v>
          </cell>
          <cell r="C269"/>
          <cell r="D269" t="str">
            <v>Inverter/charger</v>
          </cell>
          <cell r="E269" t="str">
            <v>Convertisseur /Chargeur (seulement avec XD1002)</v>
          </cell>
          <cell r="F269" t="str">
            <v>Inverter/Ladegerät</v>
          </cell>
          <cell r="G269"/>
          <cell r="H269"/>
          <cell r="I269" t="str">
            <v>Omvormer/Oplader</v>
          </cell>
          <cell r="J269" t="str">
            <v xml:space="preserve">Inversor/Cargador </v>
          </cell>
          <cell r="K269"/>
          <cell r="L269"/>
          <cell r="M269" t="str">
            <v>X</v>
          </cell>
          <cell r="N269">
            <v>5216.1290322580653</v>
          </cell>
          <cell r="O269"/>
          <cell r="P269">
            <v>2800</v>
          </cell>
        </row>
        <row r="270">
          <cell r="A270" t="str">
            <v>F450.16XD2001</v>
          </cell>
          <cell r="B270" t="str">
            <v>XD2001</v>
          </cell>
          <cell r="C270"/>
          <cell r="D270" t="str">
            <v>Inverter/charger</v>
          </cell>
          <cell r="E270" t="str">
            <v>Convertisseur /Chargeur (seulement avec XD1002)</v>
          </cell>
          <cell r="F270" t="str">
            <v>Inverter/Ladegerät</v>
          </cell>
          <cell r="G270"/>
          <cell r="H270"/>
          <cell r="I270" t="str">
            <v>Omvormer/Oplader</v>
          </cell>
          <cell r="J270" t="str">
            <v xml:space="preserve">Inversor/Cargador </v>
          </cell>
          <cell r="K270"/>
          <cell r="L270"/>
          <cell r="M270"/>
          <cell r="N270"/>
          <cell r="O270"/>
          <cell r="P270"/>
        </row>
        <row r="271">
          <cell r="A271" t="str">
            <v>S330.16XD2001</v>
          </cell>
          <cell r="B271" t="str">
            <v>XD2001</v>
          </cell>
          <cell r="C271"/>
          <cell r="D271" t="str">
            <v>Inverter/charger (only with XD1002)</v>
          </cell>
          <cell r="E271" t="str">
            <v>Convertisseur /Chargeur (seulement avec XD1002)</v>
          </cell>
          <cell r="F271" t="str">
            <v>Inverter/Ladegerät (nur mit XD1002)</v>
          </cell>
          <cell r="G271"/>
          <cell r="H271"/>
          <cell r="I271" t="str">
            <v>Omvormer/Oplader (enkel met XD1002)</v>
          </cell>
          <cell r="J271" t="str">
            <v>Inversor/Cargador (solo con XD1002)</v>
          </cell>
          <cell r="K271"/>
          <cell r="L271"/>
          <cell r="M271" t="str">
            <v>X</v>
          </cell>
          <cell r="N271">
            <v>5216.1290322580653</v>
          </cell>
          <cell r="O271"/>
          <cell r="P271">
            <v>2800</v>
          </cell>
        </row>
        <row r="272">
          <cell r="A272" t="str">
            <v>S330.16XD2001</v>
          </cell>
          <cell r="B272" t="str">
            <v>XD2001</v>
          </cell>
          <cell r="C272"/>
          <cell r="D272" t="str">
            <v>Inverter/charger (only with XD1002)</v>
          </cell>
          <cell r="E272" t="str">
            <v>Convertisseur /Chargeur (seulement avec XD1002)</v>
          </cell>
          <cell r="F272" t="str">
            <v>Inverter/Ladegerät (nur mit XD1002)</v>
          </cell>
          <cell r="G272"/>
          <cell r="H272"/>
          <cell r="I272" t="str">
            <v>Omvormer/Oplader (enkel met XD1002)</v>
          </cell>
          <cell r="J272" t="str">
            <v>Inversor/Cargador (solo con XD1002)</v>
          </cell>
          <cell r="K272"/>
          <cell r="L272"/>
          <cell r="M272"/>
          <cell r="N272"/>
          <cell r="O272"/>
          <cell r="P272"/>
        </row>
        <row r="273">
          <cell r="A273" t="str">
            <v>S450.16XD2001</v>
          </cell>
          <cell r="B273" t="str">
            <v>XD2001</v>
          </cell>
          <cell r="C273"/>
          <cell r="D273" t="str">
            <v>Inverter/charger</v>
          </cell>
          <cell r="E273" t="str">
            <v>Convertisseur /Chargeur</v>
          </cell>
          <cell r="F273" t="str">
            <v>Inverter/Ladergerät</v>
          </cell>
          <cell r="G273"/>
          <cell r="H273"/>
          <cell r="I273" t="str">
            <v>Omvormer/Oplader</v>
          </cell>
          <cell r="J273" t="str">
            <v>Inversor/Cargador</v>
          </cell>
          <cell r="K273"/>
          <cell r="L273"/>
          <cell r="M273" t="str">
            <v>X</v>
          </cell>
          <cell r="N273">
            <v>5216.1290322580653</v>
          </cell>
          <cell r="O273"/>
          <cell r="P273">
            <v>2800</v>
          </cell>
        </row>
        <row r="274">
          <cell r="A274" t="str">
            <v>S450.16XD2001</v>
          </cell>
          <cell r="B274" t="str">
            <v>XD2001</v>
          </cell>
          <cell r="C274"/>
          <cell r="D274" t="str">
            <v>Inverter/charger</v>
          </cell>
          <cell r="E274" t="str">
            <v>Convertisseur /Chargeur</v>
          </cell>
          <cell r="F274" t="str">
            <v>Inverter/Ladergerät</v>
          </cell>
          <cell r="G274"/>
          <cell r="H274"/>
          <cell r="I274" t="str">
            <v>Omvormer/Oplader</v>
          </cell>
          <cell r="J274" t="str">
            <v>Inversor/Cargador</v>
          </cell>
          <cell r="K274"/>
          <cell r="L274"/>
          <cell r="M274"/>
          <cell r="N274"/>
          <cell r="O274"/>
          <cell r="P274"/>
        </row>
        <row r="275">
          <cell r="A275" t="str">
            <v>C330.16XD2101</v>
          </cell>
          <cell r="B275" t="str">
            <v>XD2101</v>
          </cell>
          <cell r="C275"/>
          <cell r="D275" t="str">
            <v>Socket in cockpit 12V</v>
          </cell>
          <cell r="E275" t="str">
            <v>Prise 12 V dans le cockpit</v>
          </cell>
          <cell r="F275" t="str">
            <v>Steckdose 12V im Cockpit</v>
          </cell>
          <cell r="G275"/>
          <cell r="H275"/>
          <cell r="I275" t="str">
            <v>Stopkontakt 12V heavy duty in de cockpit &amp; 230V waterproof stopkontakt</v>
          </cell>
          <cell r="J275" t="str">
            <v>Toma 12V de alto rendimiento en puesto de mando</v>
          </cell>
          <cell r="K275"/>
          <cell r="L275"/>
          <cell r="M275" t="str">
            <v>X</v>
          </cell>
          <cell r="N275">
            <v>726.53225806451621</v>
          </cell>
          <cell r="O275"/>
          <cell r="P275">
            <v>390</v>
          </cell>
        </row>
        <row r="276">
          <cell r="A276" t="str">
            <v>F380.16XD2101</v>
          </cell>
          <cell r="B276" t="str">
            <v>XD2101</v>
          </cell>
          <cell r="C276"/>
          <cell r="D276" t="str">
            <v>Sockets, 12V heavy duty in cockpit</v>
          </cell>
          <cell r="E276" t="str">
            <v>Prise 12 V dans le cockpit</v>
          </cell>
          <cell r="F276" t="str">
            <v>Durable Steckdosen 12V im Cockpit</v>
          </cell>
          <cell r="G276"/>
          <cell r="H276"/>
          <cell r="I276" t="str">
            <v>Stopcontacten 12V heavy duty in kuip</v>
          </cell>
          <cell r="J276" t="str">
            <v>Toma 12V de alto rendimiento en puesto de mando</v>
          </cell>
          <cell r="K276"/>
          <cell r="L276"/>
          <cell r="M276" t="str">
            <v>X</v>
          </cell>
          <cell r="N276">
            <v>726.53225806451621</v>
          </cell>
          <cell r="O276"/>
          <cell r="P276">
            <v>390</v>
          </cell>
        </row>
        <row r="277">
          <cell r="A277" t="str">
            <v>F450.16XD2101</v>
          </cell>
          <cell r="B277" t="str">
            <v>XD2101</v>
          </cell>
          <cell r="C277"/>
          <cell r="D277" t="str">
            <v>Sockets, 12V heavy duty in cockpit</v>
          </cell>
          <cell r="E277" t="str">
            <v>Prise 12 V dans le cockpit</v>
          </cell>
          <cell r="F277" t="str">
            <v>Durable Steckdosen 12V im Cockpit</v>
          </cell>
          <cell r="G277"/>
          <cell r="H277"/>
          <cell r="I277" t="str">
            <v>Stopcontacten 12V heavy duty in kuip</v>
          </cell>
          <cell r="J277" t="str">
            <v>Toma 12V de alto rendimiento en puesto de mando</v>
          </cell>
          <cell r="K277"/>
          <cell r="L277"/>
          <cell r="M277" t="str">
            <v>X</v>
          </cell>
          <cell r="N277">
            <v>726.53225806451621</v>
          </cell>
          <cell r="O277"/>
          <cell r="P277">
            <v>390</v>
          </cell>
        </row>
        <row r="278">
          <cell r="A278" t="str">
            <v>S330.16XD2101</v>
          </cell>
          <cell r="B278" t="str">
            <v>XD2101</v>
          </cell>
          <cell r="C278"/>
          <cell r="D278" t="str">
            <v>Socket in cockpit 12V</v>
          </cell>
          <cell r="E278" t="str">
            <v>Prise 12 V dans le cockpit</v>
          </cell>
          <cell r="F278" t="str">
            <v>Steckdose 12V im Cockpit</v>
          </cell>
          <cell r="G278"/>
          <cell r="H278"/>
          <cell r="I278" t="str">
            <v>Stopcontact in kuip 12V</v>
          </cell>
          <cell r="J278" t="str">
            <v>Toma 12V de alto rendimiento en puesto de mando</v>
          </cell>
          <cell r="K278"/>
          <cell r="L278"/>
          <cell r="M278" t="str">
            <v>X</v>
          </cell>
          <cell r="N278">
            <v>726.53225806451621</v>
          </cell>
          <cell r="O278"/>
          <cell r="P278">
            <v>390</v>
          </cell>
        </row>
        <row r="279">
          <cell r="A279" t="str">
            <v>S450.16XD2101</v>
          </cell>
          <cell r="B279" t="str">
            <v>XD2101</v>
          </cell>
          <cell r="C279"/>
          <cell r="D279" t="str">
            <v>Socket 12V heavy duty in cockpit</v>
          </cell>
          <cell r="E279" t="str">
            <v>Prise 12 V dans le cockpit</v>
          </cell>
          <cell r="F279" t="str">
            <v>Durable Steckdosen 12V im Cockpit</v>
          </cell>
          <cell r="G279"/>
          <cell r="H279"/>
          <cell r="I279" t="str">
            <v>Stopcontact 12V heavy duty in kuip</v>
          </cell>
          <cell r="J279" t="str">
            <v>Toma 12V de alto rendimiento en puesto de mando</v>
          </cell>
          <cell r="K279"/>
          <cell r="L279"/>
          <cell r="M279" t="str">
            <v>X</v>
          </cell>
          <cell r="N279">
            <v>726.53225806451621</v>
          </cell>
          <cell r="O279"/>
          <cell r="P279">
            <v>390</v>
          </cell>
        </row>
        <row r="280">
          <cell r="A280" t="str">
            <v>C330.16XD3001</v>
          </cell>
          <cell r="B280" t="str">
            <v>XD3001</v>
          </cell>
          <cell r="C280"/>
          <cell r="D280" t="str">
            <v>Fisher Panda generator 5000i 4.0 kW</v>
          </cell>
          <cell r="E280" t="str">
            <v>Générateur Fisher Panda 5000i  4 kW</v>
          </cell>
          <cell r="F280" t="str">
            <v>Fisher Panda Generator 5000i 4.0 kW</v>
          </cell>
          <cell r="G280"/>
          <cell r="H280"/>
          <cell r="I280" t="str">
            <v>Fisher Panda generator 5000i 4.0 kW</v>
          </cell>
          <cell r="J280" t="str">
            <v>Generador Fisher Panda 5000i 4.0kW</v>
          </cell>
          <cell r="K280"/>
          <cell r="L280"/>
          <cell r="M280" t="str">
            <v>X</v>
          </cell>
          <cell r="N280">
            <v>22820.564516129034</v>
          </cell>
          <cell r="O280"/>
          <cell r="P280">
            <v>12250</v>
          </cell>
        </row>
        <row r="281">
          <cell r="A281" t="str">
            <v>F380.16XD3001</v>
          </cell>
          <cell r="B281" t="str">
            <v>XD3001</v>
          </cell>
          <cell r="C281"/>
          <cell r="D281" t="str">
            <v>Fisher Panda generator 8000i 6.4 kW</v>
          </cell>
          <cell r="E281" t="str">
            <v>Générateur Fisher Panda 8000i 6,4 kW</v>
          </cell>
          <cell r="F281" t="str">
            <v>Fisher Panda Generator 8000i 6.4 kW</v>
          </cell>
          <cell r="G281"/>
          <cell r="H281"/>
          <cell r="I281" t="str">
            <v>Fisher Panda generator 8000i 6.4 kW</v>
          </cell>
          <cell r="J281" t="str">
            <v>Generador Fisher Panada 8000i 6.4 kW</v>
          </cell>
          <cell r="K281"/>
          <cell r="L281"/>
          <cell r="M281" t="str">
            <v>X</v>
          </cell>
          <cell r="N281">
            <v>29620.161290322583</v>
          </cell>
          <cell r="O281"/>
          <cell r="P281">
            <v>15900</v>
          </cell>
        </row>
        <row r="282">
          <cell r="A282" t="str">
            <v>F450.16XD3001</v>
          </cell>
          <cell r="B282" t="str">
            <v>XD3001</v>
          </cell>
          <cell r="C282"/>
          <cell r="D282" t="str">
            <v>Fisher Panda generator 8000i 6.4 kW</v>
          </cell>
          <cell r="E282" t="str">
            <v>Générateur Fisher Panda 8000i 6,4 kW</v>
          </cell>
          <cell r="F282" t="str">
            <v>Fisher Panda Generator 8000i 6.4 kW</v>
          </cell>
          <cell r="G282"/>
          <cell r="H282"/>
          <cell r="I282" t="str">
            <v>Fisher Panda generator 8000i 6.4 kW</v>
          </cell>
          <cell r="J282" t="str">
            <v>Generador Fisher Panada 8000i 6.4 kW</v>
          </cell>
          <cell r="K282"/>
          <cell r="L282"/>
          <cell r="M282" t="str">
            <v>X</v>
          </cell>
          <cell r="N282">
            <v>29620.161290322583</v>
          </cell>
          <cell r="O282"/>
          <cell r="P282">
            <v>15900</v>
          </cell>
        </row>
        <row r="283">
          <cell r="A283" t="str">
            <v>F530.16XD3001</v>
          </cell>
          <cell r="B283" t="str">
            <v>XD3001</v>
          </cell>
          <cell r="C283"/>
          <cell r="D283" t="str">
            <v>Fisher Panda generator 15000i 13kw</v>
          </cell>
          <cell r="E283" t="str">
            <v>Générateur Fisher Panda 15000i 13 kW</v>
          </cell>
          <cell r="F283" t="str">
            <v>Fisher Panda Generator 15000i 13kW</v>
          </cell>
          <cell r="G283"/>
          <cell r="H283"/>
          <cell r="I283" t="str">
            <v>Generator</v>
          </cell>
          <cell r="J283" t="str">
            <v>Generador Fisher Panada 15000i 13 kW</v>
          </cell>
          <cell r="K283"/>
          <cell r="L283"/>
          <cell r="M283" t="str">
            <v>X</v>
          </cell>
          <cell r="N283">
            <v>38748.387096774204</v>
          </cell>
          <cell r="O283"/>
          <cell r="P283">
            <v>20800</v>
          </cell>
        </row>
        <row r="284">
          <cell r="A284" t="str">
            <v>S330.16XD3001</v>
          </cell>
          <cell r="B284" t="str">
            <v>XD3001</v>
          </cell>
          <cell r="C284"/>
          <cell r="D284" t="str">
            <v>Fisher Panda generator 5000i 4.0 kW</v>
          </cell>
          <cell r="E284" t="str">
            <v>Générateur Fisher Panda 5000i, 4 kW</v>
          </cell>
          <cell r="F284" t="str">
            <v>Fisher Panda Generator 5000i 4.0 kW</v>
          </cell>
          <cell r="G284"/>
          <cell r="H284"/>
          <cell r="I284" t="str">
            <v>Fisher Panda generator 5000i 4.0 kW</v>
          </cell>
          <cell r="J284" t="str">
            <v>Generador Fisher Panda 5000i 4.0kW</v>
          </cell>
          <cell r="K284"/>
          <cell r="L284"/>
          <cell r="M284" t="str">
            <v>X</v>
          </cell>
          <cell r="N284">
            <v>22820.564516129034</v>
          </cell>
          <cell r="O284"/>
          <cell r="P284">
            <v>12250</v>
          </cell>
        </row>
        <row r="285">
          <cell r="A285" t="str">
            <v>S450.16XD3001</v>
          </cell>
          <cell r="B285" t="str">
            <v>XD3001</v>
          </cell>
          <cell r="C285"/>
          <cell r="D285" t="str">
            <v>Fisher Panda generator 8000i 6.4 kW</v>
          </cell>
          <cell r="E285" t="str">
            <v>Générateur Fisher Panda 8000i 6,4 kW</v>
          </cell>
          <cell r="F285" t="str">
            <v>Fisher Panda Generator 8000i 6,4 kW</v>
          </cell>
          <cell r="G285"/>
          <cell r="H285"/>
          <cell r="I285" t="str">
            <v>Fisher Panda generator 8000i 6.4 kW</v>
          </cell>
          <cell r="J285" t="str">
            <v>Generador Fisher Panada 8000i 6.4 kW</v>
          </cell>
          <cell r="K285"/>
          <cell r="L285"/>
          <cell r="M285" t="str">
            <v>X</v>
          </cell>
          <cell r="N285">
            <v>29620.161290322583</v>
          </cell>
          <cell r="O285"/>
          <cell r="P285">
            <v>15900</v>
          </cell>
        </row>
        <row r="286">
          <cell r="A286" t="str">
            <v>F380.16XD3002</v>
          </cell>
          <cell r="B286" t="str">
            <v>XD3002</v>
          </cell>
          <cell r="C286"/>
          <cell r="D286" t="str">
            <v>Fisher Panda generator 10000i 8 kW</v>
          </cell>
          <cell r="E286" t="str">
            <v>Générateur Fisher Panda 10000i 8 kW</v>
          </cell>
          <cell r="F286" t="str">
            <v>Fisher Panda Generator 10000i 8kW</v>
          </cell>
          <cell r="G286"/>
          <cell r="H286"/>
          <cell r="I286" t="str">
            <v>Fisher Panda generator 10000i 8 kW</v>
          </cell>
          <cell r="J286" t="str">
            <v>Generador Fisher Panada 10000i 8 kW</v>
          </cell>
          <cell r="K286"/>
          <cell r="L286"/>
          <cell r="M286" t="str">
            <v>X</v>
          </cell>
          <cell r="N286">
            <v>34463.709677419363</v>
          </cell>
          <cell r="O286"/>
          <cell r="P286">
            <v>18500</v>
          </cell>
        </row>
        <row r="287">
          <cell r="A287" t="str">
            <v>F450.16XD3002</v>
          </cell>
          <cell r="B287" t="str">
            <v>XD3002</v>
          </cell>
          <cell r="C287"/>
          <cell r="D287" t="str">
            <v>Fisher Panda generator 15000i 13 kW</v>
          </cell>
          <cell r="E287" t="str">
            <v>Générateur Fisher Panda 15000i 13 kW</v>
          </cell>
          <cell r="F287" t="str">
            <v>Fisher Panda Generator 15000i 13kW</v>
          </cell>
          <cell r="G287"/>
          <cell r="H287"/>
          <cell r="I287" t="str">
            <v>Fisher Panda generator 15000i 13 kW</v>
          </cell>
          <cell r="J287" t="str">
            <v>Generador Fisher Panada 15000i 13 kW</v>
          </cell>
          <cell r="K287"/>
          <cell r="L287"/>
          <cell r="M287" t="str">
            <v>X</v>
          </cell>
          <cell r="N287">
            <v>38748.387096774204</v>
          </cell>
          <cell r="O287"/>
          <cell r="P287">
            <v>20800</v>
          </cell>
        </row>
        <row r="288">
          <cell r="A288" t="str">
            <v>S450.16XD3002</v>
          </cell>
          <cell r="B288" t="str">
            <v>XD3002</v>
          </cell>
          <cell r="C288"/>
          <cell r="D288" t="str">
            <v>Fisher Panda generator 10000i 8 kW</v>
          </cell>
          <cell r="E288" t="str">
            <v>Générateur Fisher Panda 10000i 8 kW</v>
          </cell>
          <cell r="F288" t="str">
            <v>Fisher Panda Generator 10000i 8kW</v>
          </cell>
          <cell r="G288"/>
          <cell r="H288"/>
          <cell r="I288" t="str">
            <v>Fisher Panda generator 10000i 8 kW</v>
          </cell>
          <cell r="J288" t="str">
            <v>Generador Fisher Panada 10000i 8 kW</v>
          </cell>
          <cell r="K288"/>
          <cell r="L288"/>
          <cell r="M288" t="str">
            <v>X</v>
          </cell>
          <cell r="N288">
            <v>34463.709677419363</v>
          </cell>
          <cell r="O288"/>
          <cell r="P288">
            <v>18500</v>
          </cell>
        </row>
        <row r="289">
          <cell r="A289" t="str">
            <v>C330.16XD3101</v>
          </cell>
          <cell r="B289" t="str">
            <v>XD3101</v>
          </cell>
          <cell r="C289"/>
          <cell r="D289" t="str">
            <v>2nd shore power 220V or 110V</v>
          </cell>
          <cell r="E289" t="str">
            <v>2ème prise de quai 220 V ou 110 V</v>
          </cell>
          <cell r="F289" t="str">
            <v>2. Landanschluß 220V oder 110V</v>
          </cell>
          <cell r="G289"/>
          <cell r="H289"/>
          <cell r="I289" t="str">
            <v>2de walstroomaansluiting 220V of 110V</v>
          </cell>
          <cell r="J289" t="str">
            <v>2ª toma de corriente 220V or 110V</v>
          </cell>
          <cell r="K289"/>
          <cell r="L289"/>
          <cell r="M289" t="str">
            <v>X</v>
          </cell>
          <cell r="N289">
            <v>1210.8870967741939</v>
          </cell>
          <cell r="O289"/>
          <cell r="P289">
            <v>650</v>
          </cell>
        </row>
        <row r="290">
          <cell r="A290" t="str">
            <v>F380.16XD3101</v>
          </cell>
          <cell r="B290" t="str">
            <v>XD3101</v>
          </cell>
          <cell r="C290"/>
          <cell r="D290" t="str">
            <v>2nd shore power 220V or 110V</v>
          </cell>
          <cell r="E290" t="str">
            <v>2ème prise de quai 220 V ou 110 V</v>
          </cell>
          <cell r="F290" t="str">
            <v>2. Landanschluß 220V oder 110V</v>
          </cell>
          <cell r="G290"/>
          <cell r="H290"/>
          <cell r="I290" t="str">
            <v>2nd walstroomaansluiting 220V of 110V</v>
          </cell>
          <cell r="J290" t="str">
            <v>2ª toma de corriente 220V or 110V</v>
          </cell>
          <cell r="K290"/>
          <cell r="L290"/>
          <cell r="M290" t="str">
            <v>X</v>
          </cell>
          <cell r="N290">
            <v>1210.8870967741939</v>
          </cell>
          <cell r="O290"/>
          <cell r="P290">
            <v>650</v>
          </cell>
        </row>
        <row r="291">
          <cell r="A291" t="str">
            <v>F450.16XD3101</v>
          </cell>
          <cell r="B291" t="str">
            <v>XD3101</v>
          </cell>
          <cell r="C291"/>
          <cell r="D291" t="str">
            <v>2nd shore power 220V or 110V</v>
          </cell>
          <cell r="E291" t="str">
            <v>2ème prise de quai 220 V ou 110 V</v>
          </cell>
          <cell r="F291" t="str">
            <v>2. Landanschluß 220V oder 110V</v>
          </cell>
          <cell r="G291"/>
          <cell r="H291"/>
          <cell r="I291" t="str">
            <v>2nd walstroomaansluiting 220V of 110V</v>
          </cell>
          <cell r="J291" t="str">
            <v>2ª toma de corriente 220V or 110V</v>
          </cell>
          <cell r="K291"/>
          <cell r="L291"/>
          <cell r="M291" t="str">
            <v>X</v>
          </cell>
          <cell r="N291">
            <v>1210.8870967741939</v>
          </cell>
          <cell r="O291"/>
          <cell r="P291">
            <v>650</v>
          </cell>
        </row>
        <row r="292">
          <cell r="A292" t="str">
            <v>F530.16XD3101</v>
          </cell>
          <cell r="B292" t="str">
            <v>XD3101</v>
          </cell>
          <cell r="C292"/>
          <cell r="D292" t="str">
            <v>2nd shore power 220V or 110V</v>
          </cell>
          <cell r="E292" t="str">
            <v>2ème prise de quai 220 V ou 110 V</v>
          </cell>
          <cell r="F292" t="str">
            <v>2. Landanschluß 220V oder 110V</v>
          </cell>
          <cell r="G292"/>
          <cell r="H292"/>
          <cell r="I292" t="str">
            <v>2nd walstroomaansluiting 220V of 110V</v>
          </cell>
          <cell r="J292" t="str">
            <v>2ª toma de corriente 220V or 110V</v>
          </cell>
          <cell r="K292"/>
          <cell r="L292"/>
          <cell r="M292" t="str">
            <v>X</v>
          </cell>
          <cell r="N292">
            <v>1210.8870967741939</v>
          </cell>
          <cell r="O292"/>
          <cell r="P292">
            <v>650</v>
          </cell>
        </row>
        <row r="293">
          <cell r="A293" t="str">
            <v>S330.16XD3101</v>
          </cell>
          <cell r="B293" t="str">
            <v>XD3101</v>
          </cell>
          <cell r="C293"/>
          <cell r="D293" t="str">
            <v>2nd shore power 220V or 110V</v>
          </cell>
          <cell r="E293" t="str">
            <v>2ème prise de quai 220 V ou 110 V</v>
          </cell>
          <cell r="F293" t="str">
            <v>2. Landanschluß 220V oder 110V</v>
          </cell>
          <cell r="G293"/>
          <cell r="H293"/>
          <cell r="I293" t="str">
            <v>2de walstroomaansluiting 220V of 110V</v>
          </cell>
          <cell r="J293" t="str">
            <v>2ª toma de corriente 220V or 110V</v>
          </cell>
          <cell r="K293"/>
          <cell r="L293"/>
          <cell r="M293" t="str">
            <v>X</v>
          </cell>
          <cell r="N293">
            <v>1210.8870967741939</v>
          </cell>
          <cell r="O293"/>
          <cell r="P293">
            <v>650</v>
          </cell>
        </row>
        <row r="294">
          <cell r="A294" t="str">
            <v>S450.16XD3101</v>
          </cell>
          <cell r="B294" t="str">
            <v>XD3101</v>
          </cell>
          <cell r="C294"/>
          <cell r="D294" t="str">
            <v>2nd shore power 220V or 110V</v>
          </cell>
          <cell r="E294" t="str">
            <v>2ème prise de quai 220 V ou 110 V</v>
          </cell>
          <cell r="F294" t="str">
            <v>2. Landanschluß 220V oder 110V</v>
          </cell>
          <cell r="G294"/>
          <cell r="H294"/>
          <cell r="I294" t="str">
            <v>2nd walstroomaansluiting 220V of 110V</v>
          </cell>
          <cell r="J294" t="str">
            <v>2ª toma de corriente 220V or 110V</v>
          </cell>
          <cell r="K294"/>
          <cell r="L294"/>
          <cell r="M294" t="str">
            <v>X</v>
          </cell>
          <cell r="N294">
            <v>1210.8870967741939</v>
          </cell>
          <cell r="O294"/>
          <cell r="P294">
            <v>650</v>
          </cell>
        </row>
        <row r="295">
          <cell r="A295" t="str">
            <v>F380.16XD3201</v>
          </cell>
          <cell r="B295" t="str">
            <v>XD3201</v>
          </cell>
          <cell r="C295"/>
          <cell r="D295" t="str">
            <v>Toilet, manual in master cabin</v>
          </cell>
          <cell r="E295" t="str">
            <v>WC manuel dans la cabine propriétaire</v>
          </cell>
          <cell r="F295" t="str">
            <v>Toilette, manuell in Hauptkabine</v>
          </cell>
          <cell r="G295"/>
          <cell r="H295"/>
          <cell r="I295" t="str">
            <v>Toilet, manuell</v>
          </cell>
          <cell r="J295" t="str">
            <v>Water manual en camarote principal</v>
          </cell>
          <cell r="K295" t="str">
            <v>X</v>
          </cell>
          <cell r="L295"/>
          <cell r="M295"/>
          <cell r="N295" t="str">
            <v>Standard</v>
          </cell>
          <cell r="O295"/>
          <cell r="P295" t="str">
            <v>standard</v>
          </cell>
        </row>
        <row r="296">
          <cell r="A296" t="str">
            <v>F530.16XD3201</v>
          </cell>
          <cell r="B296" t="str">
            <v>XD3201</v>
          </cell>
          <cell r="C296"/>
          <cell r="D296" t="str">
            <v>Toilet with bidet foucet feature in owner cabin</v>
          </cell>
          <cell r="E296" t="str">
            <v>WC avec systéme de bidet intégré dans la cabine propriétaire</v>
          </cell>
          <cell r="F296" t="str">
            <v>Toilette mit Bidetfunktion im Eignernbad</v>
          </cell>
          <cell r="G296"/>
          <cell r="H296"/>
          <cell r="I296" t="str">
            <v>Toilet with bidet foucet feature in owner cabin</v>
          </cell>
          <cell r="J296" t="str">
            <v>Toilet with bidet foucet feature in owner cabin</v>
          </cell>
          <cell r="K296"/>
          <cell r="L296"/>
          <cell r="M296" t="str">
            <v>X</v>
          </cell>
          <cell r="N296">
            <v>1117.741935483871</v>
          </cell>
          <cell r="O296"/>
          <cell r="P296">
            <v>600</v>
          </cell>
        </row>
        <row r="297">
          <cell r="A297" t="str">
            <v>C330.16XD3202</v>
          </cell>
          <cell r="B297" t="str">
            <v>XD3202</v>
          </cell>
          <cell r="C297"/>
          <cell r="D297" t="str">
            <v>Electric toilet</v>
          </cell>
          <cell r="E297" t="str">
            <v>WC électrique</v>
          </cell>
          <cell r="F297" t="str">
            <v>Toilette, elektrisch</v>
          </cell>
          <cell r="G297"/>
          <cell r="H297"/>
          <cell r="I297" t="str">
            <v>Elektrisch toilet</v>
          </cell>
          <cell r="J297" t="str">
            <v>Water electrico</v>
          </cell>
          <cell r="K297"/>
          <cell r="L297"/>
          <cell r="M297"/>
          <cell r="N297"/>
          <cell r="O297"/>
          <cell r="P297"/>
        </row>
        <row r="298">
          <cell r="A298" t="str">
            <v>F380.16XD3202</v>
          </cell>
          <cell r="B298" t="str">
            <v>XD3202</v>
          </cell>
          <cell r="C298"/>
          <cell r="D298" t="str">
            <v>Toilet, electric in master cabin</v>
          </cell>
          <cell r="E298" t="str">
            <v>WC électrique dans la cabine propriétaire</v>
          </cell>
          <cell r="F298" t="str">
            <v>Toilette, elektrisch in Hauptkabine</v>
          </cell>
          <cell r="G298"/>
          <cell r="H298"/>
          <cell r="I298" t="str">
            <v>Toilet, electric</v>
          </cell>
          <cell r="J298" t="str">
            <v>Water electrico en camarote principal</v>
          </cell>
          <cell r="K298"/>
          <cell r="L298" t="str">
            <v>X</v>
          </cell>
          <cell r="M298"/>
          <cell r="N298">
            <v>1657.983870967742</v>
          </cell>
          <cell r="O298"/>
          <cell r="P298">
            <v>890</v>
          </cell>
        </row>
        <row r="299">
          <cell r="A299" t="str">
            <v>F380.16XD3202</v>
          </cell>
          <cell r="B299" t="str">
            <v>XD3202</v>
          </cell>
          <cell r="C299"/>
          <cell r="D299" t="str">
            <v>Toilet, electric in master cabin</v>
          </cell>
          <cell r="E299" t="str">
            <v>WC électrique dans la cabine propriétaire</v>
          </cell>
          <cell r="F299" t="str">
            <v>Toilette, elektrisch in Hauptkabine</v>
          </cell>
          <cell r="G299"/>
          <cell r="H299"/>
          <cell r="I299" t="str">
            <v>Toilet, electric</v>
          </cell>
          <cell r="J299" t="str">
            <v>Water electrico en camarote principal</v>
          </cell>
          <cell r="K299"/>
          <cell r="L299"/>
          <cell r="M299"/>
          <cell r="N299"/>
          <cell r="O299"/>
          <cell r="P299"/>
        </row>
        <row r="300">
          <cell r="A300" t="str">
            <v>S330.16XD3202</v>
          </cell>
          <cell r="B300" t="str">
            <v>XD3202</v>
          </cell>
          <cell r="C300"/>
          <cell r="D300" t="str">
            <v>Electric toilet</v>
          </cell>
          <cell r="E300" t="str">
            <v>WC électrique</v>
          </cell>
          <cell r="F300" t="str">
            <v>Toilette, elektrisch</v>
          </cell>
          <cell r="G300"/>
          <cell r="H300"/>
          <cell r="I300" t="str">
            <v>Elektrisch toilet</v>
          </cell>
          <cell r="J300" t="str">
            <v>Water electrico</v>
          </cell>
          <cell r="K300"/>
          <cell r="L300"/>
          <cell r="M300"/>
          <cell r="N300"/>
          <cell r="O300"/>
          <cell r="P300"/>
        </row>
        <row r="301">
          <cell r="A301" t="str">
            <v>F380.16XD3203</v>
          </cell>
          <cell r="B301" t="str">
            <v>XD3203</v>
          </cell>
          <cell r="C301"/>
          <cell r="D301" t="str">
            <v>Toilet, manual in day head</v>
          </cell>
          <cell r="E301" t="str">
            <v>WC manuel dans toilette de jour</v>
          </cell>
          <cell r="F301" t="str">
            <v>Toilette, manuell im kleinen Bad</v>
          </cell>
          <cell r="G301"/>
          <cell r="H301"/>
          <cell r="I301" t="str">
            <v>toilet,</v>
          </cell>
          <cell r="J301" t="str">
            <v xml:space="preserve">Water manual en baño </v>
          </cell>
          <cell r="K301" t="str">
            <v>X</v>
          </cell>
          <cell r="L301"/>
          <cell r="M301"/>
          <cell r="N301" t="str">
            <v>Standard</v>
          </cell>
          <cell r="O301"/>
          <cell r="P301" t="str">
            <v>standard</v>
          </cell>
        </row>
        <row r="302">
          <cell r="A302" t="str">
            <v>F380.16XD3204</v>
          </cell>
          <cell r="B302" t="str">
            <v>XD3204</v>
          </cell>
          <cell r="C302"/>
          <cell r="D302" t="str">
            <v>Toilet, electric in day head</v>
          </cell>
          <cell r="E302" t="str">
            <v>WC éléctrique</v>
          </cell>
          <cell r="F302" t="str">
            <v>Toilette, elektrisch im kleinen Bad</v>
          </cell>
          <cell r="G302"/>
          <cell r="H302"/>
          <cell r="I302" t="str">
            <v>Toilet, electric in day head</v>
          </cell>
          <cell r="J302" t="str">
            <v xml:space="preserve">Water electrico en baño </v>
          </cell>
          <cell r="K302"/>
          <cell r="L302" t="str">
            <v>X</v>
          </cell>
          <cell r="M302"/>
          <cell r="N302">
            <v>1657.983870967742</v>
          </cell>
          <cell r="O302"/>
          <cell r="P302">
            <v>890</v>
          </cell>
        </row>
        <row r="303">
          <cell r="A303" t="str">
            <v>F380.16XD3204</v>
          </cell>
          <cell r="B303" t="str">
            <v>XD3204</v>
          </cell>
          <cell r="C303"/>
          <cell r="D303" t="str">
            <v>Toilet, electric in day head</v>
          </cell>
          <cell r="E303" t="str">
            <v>WC éléctrique</v>
          </cell>
          <cell r="F303" t="str">
            <v>Toilette, elektrisch im kleinen Bad</v>
          </cell>
          <cell r="G303"/>
          <cell r="H303"/>
          <cell r="I303" t="str">
            <v>Toilet, electric in day head</v>
          </cell>
          <cell r="J303" t="str">
            <v xml:space="preserve">Water electrico en baño </v>
          </cell>
          <cell r="K303"/>
          <cell r="L303"/>
          <cell r="M303"/>
          <cell r="N303"/>
          <cell r="O303"/>
          <cell r="P303"/>
        </row>
        <row r="304">
          <cell r="A304" t="str">
            <v>F530.16XD3301</v>
          </cell>
          <cell r="B304" t="str">
            <v>XD3301</v>
          </cell>
          <cell r="C304"/>
          <cell r="D304" t="str">
            <v>Antirolling Gyro (only with XD3001 generator)</v>
          </cell>
          <cell r="E304" t="str">
            <v>Systéme anti roulis (Uniquement avec générateur XD3001)</v>
          </cell>
          <cell r="F304" t="str">
            <v>Stabilisatoren (nur mit XD3001 Generator)</v>
          </cell>
          <cell r="G304"/>
          <cell r="H304"/>
          <cell r="I304" t="str">
            <v>Antirolling Gyro</v>
          </cell>
          <cell r="J304" t="str">
            <v>Estabilizadores giroscopicos (solo con XD3001 generator)</v>
          </cell>
          <cell r="K304"/>
          <cell r="L304"/>
          <cell r="M304" t="str">
            <v>X</v>
          </cell>
          <cell r="N304">
            <v>92958.870967741954</v>
          </cell>
          <cell r="O304"/>
          <cell r="P304">
            <v>49900</v>
          </cell>
        </row>
        <row r="305">
          <cell r="A305" t="str">
            <v>F380.16XD4001</v>
          </cell>
          <cell r="B305" t="str">
            <v>XD4001</v>
          </cell>
          <cell r="C305"/>
          <cell r="D305" t="str">
            <v>LED Light package on side deck</v>
          </cell>
          <cell r="E305" t="str">
            <v xml:space="preserve">Package éclairage Leds dans passe avant </v>
          </cell>
          <cell r="F305" t="str">
            <v>LED Lichtpaket auf dem Seitendeck</v>
          </cell>
          <cell r="G305"/>
          <cell r="H305"/>
          <cell r="I305" t="str">
            <v>LED verlichtingspakket op de zijdekken</v>
          </cell>
          <cell r="J305" t="str">
            <v>Pack de luces LED en pasillos laterales</v>
          </cell>
          <cell r="K305"/>
          <cell r="L305"/>
          <cell r="M305" t="str">
            <v>X</v>
          </cell>
          <cell r="N305">
            <v>2682.5806451612902</v>
          </cell>
          <cell r="O305"/>
          <cell r="P305">
            <v>1440</v>
          </cell>
        </row>
        <row r="306">
          <cell r="A306" t="str">
            <v>F450.16XD4001</v>
          </cell>
          <cell r="B306" t="str">
            <v>XD4001</v>
          </cell>
          <cell r="C306"/>
          <cell r="D306" t="str">
            <v>LED Light package on side deck</v>
          </cell>
          <cell r="E306" t="str">
            <v xml:space="preserve">Package éclairage Leds dans passe avant </v>
          </cell>
          <cell r="F306" t="str">
            <v>LED Lichtpaket auf dem Seitendeck</v>
          </cell>
          <cell r="G306"/>
          <cell r="H306"/>
          <cell r="I306" t="str">
            <v>LED verlichtingspakket op de zijdekken</v>
          </cell>
          <cell r="J306" t="str">
            <v>Pack de luces LED en pasillos laterales</v>
          </cell>
          <cell r="K306"/>
          <cell r="L306"/>
          <cell r="M306" t="str">
            <v>X</v>
          </cell>
          <cell r="N306">
            <v>3632.661290322581</v>
          </cell>
          <cell r="O306"/>
          <cell r="P306">
            <v>1950</v>
          </cell>
        </row>
        <row r="307">
          <cell r="A307" t="str">
            <v>F530.16XD4001</v>
          </cell>
          <cell r="B307" t="str">
            <v>XD4001</v>
          </cell>
          <cell r="C307"/>
          <cell r="D307" t="str">
            <v>LED Light package on side deck</v>
          </cell>
          <cell r="E307" t="str">
            <v>Package éclairage Leds dans passe avant ( 9 pairs)</v>
          </cell>
          <cell r="F307" t="str">
            <v xml:space="preserve">LED Lichtpaket auf dem Seitendeck </v>
          </cell>
          <cell r="G307"/>
          <cell r="H307"/>
          <cell r="I307" t="str">
            <v>LED verlichtingspakket op de zijdekken</v>
          </cell>
          <cell r="J307" t="str">
            <v>Pack de luces LED en pasillos laterales (9 parejas)</v>
          </cell>
          <cell r="K307"/>
          <cell r="L307"/>
          <cell r="M307"/>
          <cell r="N307"/>
          <cell r="O307"/>
          <cell r="P307"/>
        </row>
        <row r="308">
          <cell r="A308" t="str">
            <v>S450.16XD4001</v>
          </cell>
          <cell r="B308" t="str">
            <v>XD4001</v>
          </cell>
          <cell r="C308"/>
          <cell r="D308" t="str">
            <v>LED Light Package on side deck</v>
          </cell>
          <cell r="E308" t="str">
            <v xml:space="preserve">Package éclairage Leds dans passe avant </v>
          </cell>
          <cell r="F308" t="str">
            <v>LED Lichtpaket auf dem Seitendeck</v>
          </cell>
          <cell r="G308"/>
          <cell r="H308"/>
          <cell r="I308" t="str">
            <v>LED verlichtingspakket op de zijdekken</v>
          </cell>
          <cell r="J308" t="str">
            <v>Pack de luces LED en pasillos laterales</v>
          </cell>
          <cell r="K308"/>
          <cell r="L308"/>
          <cell r="M308" t="str">
            <v>X</v>
          </cell>
          <cell r="N308">
            <v>3632.661290322581</v>
          </cell>
          <cell r="O308"/>
          <cell r="P308">
            <v>1950</v>
          </cell>
        </row>
        <row r="309">
          <cell r="A309" t="str">
            <v>F530.16XD4002</v>
          </cell>
          <cell r="B309" t="str">
            <v>XD4002</v>
          </cell>
          <cell r="C309"/>
          <cell r="D309" t="str">
            <v>Courtesy light in flybridge (5 pieces)</v>
          </cell>
          <cell r="E309" t="str">
            <v>Eclairage d'embiance sur le flybridge (5 pièces)</v>
          </cell>
          <cell r="F309" t="str">
            <v>Indirekte Beleuchtung auf Flybridge (5 Stück)</v>
          </cell>
          <cell r="G309"/>
          <cell r="H309"/>
          <cell r="I309" t="str">
            <v>Courtesy light in flybridge</v>
          </cell>
          <cell r="J309" t="str">
            <v>Luces de cortesia en flybridge (5 piezas)</v>
          </cell>
          <cell r="K309"/>
          <cell r="L309"/>
          <cell r="M309"/>
          <cell r="N309"/>
          <cell r="O309"/>
          <cell r="P309"/>
        </row>
        <row r="310">
          <cell r="A310" t="str">
            <v>F530.16XD4012</v>
          </cell>
          <cell r="B310" t="str">
            <v>XD4012</v>
          </cell>
          <cell r="C310"/>
          <cell r="D310" t="str">
            <v>Underwater LED lights under swimming platform (6)</v>
          </cell>
          <cell r="E310" t="str">
            <v>LED sous marines sous la plateforme de bain (6)</v>
          </cell>
          <cell r="F310" t="str">
            <v>Unterwasser LED-Licht unter der Plattform (6)</v>
          </cell>
          <cell r="G310"/>
          <cell r="H310"/>
          <cell r="I310" t="str">
            <v>Underwater lights swimm platform</v>
          </cell>
          <cell r="J310" t="str">
            <v>Luces LED subacuaticas debajo de la plataforma de baño (6)</v>
          </cell>
          <cell r="K310"/>
          <cell r="L310"/>
          <cell r="M310" t="str">
            <v>X</v>
          </cell>
          <cell r="N310">
            <v>4657.2580645161297</v>
          </cell>
          <cell r="O310"/>
          <cell r="P310">
            <v>2500</v>
          </cell>
        </row>
        <row r="311">
          <cell r="A311" t="str">
            <v>F530.16XD4013</v>
          </cell>
          <cell r="B311" t="str">
            <v>XD4013</v>
          </cell>
          <cell r="C311"/>
          <cell r="D311" t="str">
            <v>Underwater lights owner hull windows (4)</v>
          </cell>
          <cell r="E311" t="str">
            <v>LED sous marines sous le hublot de la cabine proprietaire (4)</v>
          </cell>
          <cell r="F311" t="str">
            <v>Unterwasserlicht unter Rumpf (4)</v>
          </cell>
          <cell r="G311"/>
          <cell r="H311"/>
          <cell r="I311" t="str">
            <v>Underwater lights owner hull windows</v>
          </cell>
          <cell r="J311" t="str">
            <v>Luces subacuaticas ventana cabina propietario (4)</v>
          </cell>
          <cell r="K311"/>
          <cell r="L311"/>
          <cell r="M311" t="str">
            <v>X</v>
          </cell>
          <cell r="N311">
            <v>4284.677419354839</v>
          </cell>
          <cell r="O311"/>
          <cell r="P311">
            <v>2300</v>
          </cell>
        </row>
        <row r="312">
          <cell r="A312" t="str">
            <v>C330.16XD4020</v>
          </cell>
          <cell r="B312" t="str">
            <v>XD4020</v>
          </cell>
          <cell r="C312"/>
          <cell r="D312" t="str">
            <v>LED light package in cockpit, 6xLED's</v>
          </cell>
          <cell r="E312" t="str">
            <v xml:space="preserve">Package éclairage 6 Leds dans cockpit </v>
          </cell>
          <cell r="F312" t="str">
            <v>LED Lichtpaket im Cockpit, 6x LED's</v>
          </cell>
          <cell r="G312"/>
          <cell r="H312"/>
          <cell r="I312" t="str">
            <v>LED verlichtingspakket in de kuip, 6x LED´s</v>
          </cell>
          <cell r="J312" t="str">
            <v>Pack de LED's en cockpit. 6xLED's</v>
          </cell>
          <cell r="K312"/>
          <cell r="L312"/>
          <cell r="M312"/>
          <cell r="N312"/>
          <cell r="O312"/>
          <cell r="P312"/>
        </row>
        <row r="313">
          <cell r="A313" t="str">
            <v>F380.16XD4020</v>
          </cell>
          <cell r="B313" t="str">
            <v>XD4020</v>
          </cell>
          <cell r="C313"/>
          <cell r="D313" t="str">
            <v>LED light in cockpit</v>
          </cell>
          <cell r="E313" t="str">
            <v xml:space="preserve">Eclairage Leds dans cockpit </v>
          </cell>
          <cell r="F313" t="str">
            <v>LED Licht im Cockpit</v>
          </cell>
          <cell r="G313"/>
          <cell r="H313"/>
          <cell r="I313" t="str">
            <v>LED verlichting in de kuip</v>
          </cell>
          <cell r="J313" t="str">
            <v>Luces LED en cockpit</v>
          </cell>
          <cell r="K313"/>
          <cell r="L313"/>
          <cell r="M313"/>
          <cell r="N313"/>
          <cell r="O313"/>
          <cell r="P313"/>
        </row>
        <row r="314">
          <cell r="A314" t="str">
            <v>F450.16XD4020</v>
          </cell>
          <cell r="B314" t="str">
            <v>XD4020</v>
          </cell>
          <cell r="C314"/>
          <cell r="D314" t="str">
            <v>LED light in cockpit</v>
          </cell>
          <cell r="E314" t="str">
            <v xml:space="preserve">Eclairage Leds dans cockpit </v>
          </cell>
          <cell r="F314" t="str">
            <v>LED Licht im Cockpit</v>
          </cell>
          <cell r="G314"/>
          <cell r="H314"/>
          <cell r="I314" t="str">
            <v>LED verlichting in de kuip</v>
          </cell>
          <cell r="J314" t="str">
            <v>Pack de luces LED en cockpit. 6x LED's</v>
          </cell>
          <cell r="K314"/>
          <cell r="L314"/>
          <cell r="M314"/>
          <cell r="N314"/>
          <cell r="O314"/>
          <cell r="P314"/>
        </row>
        <row r="315">
          <cell r="A315" t="str">
            <v>S330.16XD4020</v>
          </cell>
          <cell r="B315" t="str">
            <v>XD4020</v>
          </cell>
          <cell r="C315"/>
          <cell r="D315" t="str">
            <v>LED light package in cockpit, 6xLED's</v>
          </cell>
          <cell r="E315" t="str">
            <v xml:space="preserve">Pack éclairage 6 Leds dans cockpit </v>
          </cell>
          <cell r="F315" t="str">
            <v>LED Lichtpaket im Cockpit, 6x LED's</v>
          </cell>
          <cell r="G315"/>
          <cell r="H315"/>
          <cell r="I315" t="str">
            <v>LED verlichtingspakket in de kuip, 6x LED´s</v>
          </cell>
          <cell r="J315" t="str">
            <v>Pack de luces LED en cockpit. 6x LED's</v>
          </cell>
          <cell r="K315"/>
          <cell r="L315"/>
          <cell r="M315"/>
          <cell r="N315"/>
          <cell r="O315"/>
          <cell r="P315"/>
        </row>
        <row r="316">
          <cell r="A316" t="str">
            <v>S450.16XD4020</v>
          </cell>
          <cell r="B316" t="str">
            <v>XD4020</v>
          </cell>
          <cell r="C316"/>
          <cell r="D316" t="str">
            <v>LED Light Package in cockpit</v>
          </cell>
          <cell r="E316" t="str">
            <v xml:space="preserve">Package éclairage Leds dans cockpit </v>
          </cell>
          <cell r="F316" t="str">
            <v>LED Lichtpaket im Cockpit</v>
          </cell>
          <cell r="G316"/>
          <cell r="H316"/>
          <cell r="I316" t="str">
            <v>LED verlichtingspakket in de kuip</v>
          </cell>
          <cell r="J316" t="str">
            <v>Pack de luces LED en cockpit</v>
          </cell>
          <cell r="K316"/>
          <cell r="L316"/>
          <cell r="M316"/>
          <cell r="N316"/>
          <cell r="O316"/>
          <cell r="P316"/>
        </row>
        <row r="317">
          <cell r="A317" t="str">
            <v>F380.16XD4021</v>
          </cell>
          <cell r="B317" t="str">
            <v>XD4021</v>
          </cell>
          <cell r="C317"/>
          <cell r="D317" t="str">
            <v>LED light on flybridge</v>
          </cell>
          <cell r="E317" t="str">
            <v xml:space="preserve">Package éclairage Leds au flybridge </v>
          </cell>
          <cell r="F317" t="str">
            <v>LED Licht auf der Flybridge</v>
          </cell>
          <cell r="G317"/>
          <cell r="H317"/>
          <cell r="I317" t="str">
            <v>LED verlichting op de flybridge</v>
          </cell>
          <cell r="J317" t="str">
            <v>Luces LED en flybridge</v>
          </cell>
          <cell r="K317"/>
          <cell r="L317"/>
          <cell r="M317"/>
          <cell r="N317"/>
          <cell r="O317"/>
          <cell r="P317"/>
        </row>
        <row r="318">
          <cell r="A318" t="str">
            <v>F450.16XD4021</v>
          </cell>
          <cell r="B318" t="str">
            <v>XD4021</v>
          </cell>
          <cell r="C318"/>
          <cell r="D318" t="str">
            <v>LED light on flybridge</v>
          </cell>
          <cell r="E318" t="str">
            <v xml:space="preserve">Package éclairage Leds au flybridge </v>
          </cell>
          <cell r="F318" t="str">
            <v>LED Licht auf der Flybridge</v>
          </cell>
          <cell r="G318"/>
          <cell r="H318"/>
          <cell r="I318" t="str">
            <v>LED verlichting op de flybridge</v>
          </cell>
          <cell r="J318" t="str">
            <v>Luces LED en flybridge</v>
          </cell>
          <cell r="K318"/>
          <cell r="L318"/>
          <cell r="M318"/>
          <cell r="N318"/>
          <cell r="O318"/>
          <cell r="P318"/>
        </row>
        <row r="319">
          <cell r="A319" t="str">
            <v>F380.16XD4022</v>
          </cell>
          <cell r="B319" t="str">
            <v>XD4022</v>
          </cell>
          <cell r="C319"/>
          <cell r="D319" t="str">
            <v>LED light steps to flybridge</v>
          </cell>
          <cell r="E319" t="str">
            <v>Package éclairage Leds dans les marches du flybridge</v>
          </cell>
          <cell r="F319" t="str">
            <v>LED Licht an den Stufen zur Flybridge</v>
          </cell>
          <cell r="G319"/>
          <cell r="H319"/>
          <cell r="I319" t="str">
            <v>LED verlichting bij trap naar flybridge</v>
          </cell>
          <cell r="J319" t="str">
            <v>Luces LED en escalones a flybridge</v>
          </cell>
          <cell r="K319"/>
          <cell r="L319"/>
          <cell r="M319"/>
          <cell r="N319"/>
          <cell r="O319"/>
          <cell r="P319"/>
        </row>
        <row r="320">
          <cell r="A320" t="str">
            <v>F450.16XD4022</v>
          </cell>
          <cell r="B320" t="str">
            <v>XD4022</v>
          </cell>
          <cell r="C320"/>
          <cell r="D320" t="str">
            <v>LED light steps to flybridge</v>
          </cell>
          <cell r="E320" t="str">
            <v>Package éclairage Leds dans les marches du flybridge</v>
          </cell>
          <cell r="F320" t="str">
            <v>LED Licht an den Stufen zur Flybridge</v>
          </cell>
          <cell r="G320"/>
          <cell r="H320"/>
          <cell r="I320" t="str">
            <v>LED verlichting bij trap naar flybridge</v>
          </cell>
          <cell r="J320" t="str">
            <v>Luces LED en escalones a flybridge</v>
          </cell>
          <cell r="K320"/>
          <cell r="L320"/>
          <cell r="M320"/>
          <cell r="N320"/>
          <cell r="O320"/>
          <cell r="P320"/>
        </row>
        <row r="321">
          <cell r="A321" t="str">
            <v>F530.16XD4031</v>
          </cell>
          <cell r="B321" t="str">
            <v>XD4031</v>
          </cell>
          <cell r="C321"/>
          <cell r="D321" t="str">
            <v>Pop up lights at bow (3)</v>
          </cell>
          <cell r="E321" t="str">
            <v>Lampes led escamotables autour de l'espace à vivre à l'étrave (3)</v>
          </cell>
          <cell r="F321" t="str">
            <v>Pop Up Lichter am Bug (3)</v>
          </cell>
          <cell r="G321"/>
          <cell r="H321"/>
          <cell r="I321" t="str">
            <v>pop up lights (bow)</v>
          </cell>
          <cell r="J321" t="str">
            <v>Luces escamoteables en Proa (3)</v>
          </cell>
          <cell r="K321"/>
          <cell r="L321"/>
          <cell r="M321"/>
          <cell r="N321"/>
          <cell r="O321"/>
          <cell r="P321"/>
        </row>
        <row r="322">
          <cell r="A322" t="str">
            <v>F530.16XD4041</v>
          </cell>
          <cell r="B322" t="str">
            <v>XD4041</v>
          </cell>
          <cell r="C322"/>
          <cell r="D322" t="str">
            <v>Spot lights above each side walk (3 couples)</v>
          </cell>
          <cell r="E322" t="str">
            <v>Spots au plafond des passavants (3 de chaque coté)</v>
          </cell>
          <cell r="F322" t="str">
            <v>Spotlights über jedem Laufdeck (3 Paar)</v>
          </cell>
          <cell r="G322"/>
          <cell r="H322"/>
          <cell r="I322" t="str">
            <v>Spot lights side walks</v>
          </cell>
          <cell r="J322" t="str">
            <v>Iluminacion encima pasillos laterales (3 parejas)</v>
          </cell>
          <cell r="K322"/>
          <cell r="L322"/>
          <cell r="M322"/>
          <cell r="N322"/>
          <cell r="O322"/>
          <cell r="P322"/>
        </row>
        <row r="323">
          <cell r="A323" t="str">
            <v>C330.16XD5001</v>
          </cell>
          <cell r="B323" t="str">
            <v>XD5001</v>
          </cell>
          <cell r="C323"/>
          <cell r="D323" t="str">
            <v>2 burner gas stove &amp; oven (oven not possible with microwave)</v>
          </cell>
          <cell r="E323" t="str">
            <v>2 plaques gaz</v>
          </cell>
          <cell r="F323" t="str">
            <v>2-flammiger Gas-Herd &amp; Ofen (Ofen entfällt bei Mikrowelle)</v>
          </cell>
          <cell r="G323"/>
          <cell r="H323"/>
          <cell r="I323" t="str">
            <v>2-pits gastoestel</v>
          </cell>
          <cell r="J323" t="str">
            <v>Cocina de 2 fogones y horno de gas</v>
          </cell>
          <cell r="K323" t="str">
            <v>X</v>
          </cell>
          <cell r="L323"/>
          <cell r="M323"/>
          <cell r="N323" t="str">
            <v>Standard</v>
          </cell>
          <cell r="O323"/>
          <cell r="P323" t="str">
            <v>standard</v>
          </cell>
        </row>
        <row r="324">
          <cell r="A324" t="str">
            <v>F380.16XD5001</v>
          </cell>
          <cell r="B324" t="str">
            <v>XD5001</v>
          </cell>
          <cell r="C324"/>
          <cell r="D324" t="str">
            <v>2 burner gas stove &amp; gas oven</v>
          </cell>
          <cell r="E324" t="str">
            <v>2 plaques gaz et four gaz</v>
          </cell>
          <cell r="F324" t="str">
            <v>2-flammiger Gas-Herd mit Backofen</v>
          </cell>
          <cell r="G324"/>
          <cell r="H324"/>
          <cell r="I324" t="str">
            <v>2-pits gastoestel met oven</v>
          </cell>
          <cell r="J324" t="str">
            <v>Cocina de 2 fogones y horno de gas</v>
          </cell>
          <cell r="K324" t="str">
            <v>X</v>
          </cell>
          <cell r="L324"/>
          <cell r="M324"/>
          <cell r="N324" t="str">
            <v>Standard</v>
          </cell>
          <cell r="O324"/>
          <cell r="P324" t="str">
            <v>standard</v>
          </cell>
        </row>
        <row r="325">
          <cell r="A325" t="str">
            <v>F450.16XD5001</v>
          </cell>
          <cell r="B325" t="str">
            <v>XD5001</v>
          </cell>
          <cell r="C325"/>
          <cell r="D325" t="str">
            <v>3 burner gas stove &amp; gas oven</v>
          </cell>
          <cell r="E325" t="str">
            <v>3 plaques gaz et four gaz</v>
          </cell>
          <cell r="F325" t="str">
            <v>3-flammiger Gas-Herd mit Backofen</v>
          </cell>
          <cell r="G325"/>
          <cell r="H325"/>
          <cell r="I325" t="str">
            <v>3-pits gastoestel met oven</v>
          </cell>
          <cell r="J325" t="str">
            <v>Cocina de 3 fogones y horno de gas</v>
          </cell>
          <cell r="K325" t="str">
            <v>X</v>
          </cell>
          <cell r="L325"/>
          <cell r="M325"/>
          <cell r="N325" t="str">
            <v>Standard</v>
          </cell>
          <cell r="O325"/>
          <cell r="P325" t="str">
            <v>standard</v>
          </cell>
        </row>
        <row r="326">
          <cell r="A326" t="str">
            <v>F530.16XD5001</v>
          </cell>
          <cell r="B326" t="str">
            <v>XD5001</v>
          </cell>
          <cell r="C326"/>
          <cell r="D326" t="str">
            <v>Electric cooking top two rings</v>
          </cell>
          <cell r="E326" t="str">
            <v>Plaque cuisson éléctrique 2 feux</v>
          </cell>
          <cell r="F326" t="str">
            <v>Elektrische Herdplatte, 2 Kochfelder</v>
          </cell>
          <cell r="G326"/>
          <cell r="H326"/>
          <cell r="I326" t="str">
            <v>Stove</v>
          </cell>
          <cell r="J326" t="str">
            <v>Cocina (2)</v>
          </cell>
          <cell r="K326" t="str">
            <v>X</v>
          </cell>
          <cell r="L326"/>
          <cell r="M326"/>
          <cell r="N326" t="str">
            <v>Standard</v>
          </cell>
          <cell r="O326"/>
          <cell r="P326" t="str">
            <v>standard</v>
          </cell>
        </row>
        <row r="327">
          <cell r="A327" t="str">
            <v>S330.16XD5001</v>
          </cell>
          <cell r="B327" t="str">
            <v>XD5001</v>
          </cell>
          <cell r="C327"/>
          <cell r="D327" t="str">
            <v>2 burner gas stove</v>
          </cell>
          <cell r="E327" t="str">
            <v>Deux feux à gaz</v>
          </cell>
          <cell r="F327" t="str">
            <v>2-flammiger Gas-Herd</v>
          </cell>
          <cell r="G327"/>
          <cell r="H327"/>
          <cell r="I327" t="str">
            <v>2-pits gastoestel</v>
          </cell>
          <cell r="J327" t="str">
            <v>Cocina de 2 fogones</v>
          </cell>
          <cell r="K327" t="str">
            <v>X</v>
          </cell>
          <cell r="L327"/>
          <cell r="M327"/>
          <cell r="N327" t="str">
            <v>Standard</v>
          </cell>
          <cell r="O327"/>
          <cell r="P327" t="str">
            <v>standard</v>
          </cell>
        </row>
        <row r="328">
          <cell r="A328" t="str">
            <v>S450.16XD5001</v>
          </cell>
          <cell r="B328" t="str">
            <v>XD5001</v>
          </cell>
          <cell r="C328"/>
          <cell r="D328" t="str">
            <v>3 burner gas stove and gas oven</v>
          </cell>
          <cell r="E328" t="str">
            <v>3 plaques gaz et four gaz</v>
          </cell>
          <cell r="F328" t="str">
            <v>3-flammiger Gas-Herd mit Backofen</v>
          </cell>
          <cell r="G328"/>
          <cell r="H328"/>
          <cell r="I328" t="str">
            <v>3-pits gastoestel met oven</v>
          </cell>
          <cell r="J328" t="str">
            <v>Cocina de 3 fogones y horno de gas</v>
          </cell>
          <cell r="K328" t="str">
            <v>X</v>
          </cell>
          <cell r="L328"/>
          <cell r="M328"/>
          <cell r="N328" t="str">
            <v>Standard</v>
          </cell>
          <cell r="O328"/>
          <cell r="P328" t="str">
            <v>standard</v>
          </cell>
        </row>
        <row r="329">
          <cell r="A329" t="str">
            <v>C330.16XD5002</v>
          </cell>
          <cell r="B329" t="str">
            <v>XD5002</v>
          </cell>
          <cell r="C329"/>
          <cell r="D329" t="str">
            <v>Ceramic stove (only with XD3101 or generator)</v>
          </cell>
          <cell r="E329" t="str">
            <v>Plaques céramique (uniquement avec XD3101 ou générat)</v>
          </cell>
          <cell r="F329" t="str">
            <v>Cerankochfeld (nur mit XD3101 oder Generator)</v>
          </cell>
          <cell r="G329"/>
          <cell r="H329"/>
          <cell r="I329" t="str">
            <v>Keramisch kooktoestel (enkel met XD3101 of generator)</v>
          </cell>
          <cell r="J329" t="str">
            <v>Vitroceramica (solo con XD3101 o generador)</v>
          </cell>
          <cell r="K329"/>
          <cell r="L329" t="str">
            <v>X</v>
          </cell>
          <cell r="M329"/>
          <cell r="N329">
            <v>2328.6290322580649</v>
          </cell>
          <cell r="O329"/>
          <cell r="P329">
            <v>1250</v>
          </cell>
        </row>
        <row r="330">
          <cell r="A330" t="str">
            <v>F380.16XD5002</v>
          </cell>
          <cell r="B330" t="str">
            <v>XD5002</v>
          </cell>
          <cell r="C330"/>
          <cell r="D330" t="str">
            <v>Ceramic stove &amp; microwave oven (only with XD3101 or generator)</v>
          </cell>
          <cell r="E330" t="str">
            <v>Plaques céramique et micro ondes (uniquement avec XD3101 ou générat)</v>
          </cell>
          <cell r="F330" t="str">
            <v>Cerankochfeld mit Mikrowelle (nur mit XD3101 oder Generator)</v>
          </cell>
          <cell r="G330"/>
          <cell r="H330"/>
          <cell r="I330" t="str">
            <v>Keramisch kooktoestel &amp; magnetron (enkel met XD3101 of generator)</v>
          </cell>
          <cell r="J330" t="str">
            <v>Vitroceramica y  horno microondas (solo con XD3101 o generador)</v>
          </cell>
          <cell r="K330"/>
          <cell r="L330" t="str">
            <v>X</v>
          </cell>
          <cell r="M330"/>
          <cell r="N330">
            <v>3129.677419354839</v>
          </cell>
          <cell r="O330"/>
          <cell r="P330">
            <v>1680</v>
          </cell>
        </row>
        <row r="331">
          <cell r="A331" t="str">
            <v>F450.16XD5002</v>
          </cell>
          <cell r="B331" t="str">
            <v>XD5002</v>
          </cell>
          <cell r="C331"/>
          <cell r="D331" t="str">
            <v>Ceramic stove &amp; microwave combi oven (only with XD3101 or generator)</v>
          </cell>
          <cell r="E331" t="str">
            <v>Plaques céramique et four combi micro ondes (uniquement avec XD3101 ou générat)</v>
          </cell>
          <cell r="F331" t="str">
            <v>Cerankochfeld mit kombinierter Mikrowelle/Ofen (nur mit XD3101 oder Generator)</v>
          </cell>
          <cell r="G331"/>
          <cell r="H331"/>
          <cell r="I331" t="str">
            <v>Keramisch kooktoestel &amp; combi magnetron (enkel met XD3101 of generator)</v>
          </cell>
          <cell r="J331" t="str">
            <v>Vitroceramica y  horno microondas combi (solo con XD3101 o generador)</v>
          </cell>
          <cell r="K331"/>
          <cell r="L331" t="str">
            <v>X</v>
          </cell>
          <cell r="M331"/>
          <cell r="N331">
            <v>3483.6290322580649</v>
          </cell>
          <cell r="O331"/>
          <cell r="P331">
            <v>1870</v>
          </cell>
        </row>
        <row r="332">
          <cell r="A332" t="str">
            <v>F530.16XD5002</v>
          </cell>
          <cell r="B332" t="str">
            <v>XD5002</v>
          </cell>
          <cell r="C332"/>
          <cell r="D332" t="str">
            <v>Electric cooking top four rings</v>
          </cell>
          <cell r="E332" t="str">
            <v>Plaque cuisson éléctrique 4 feux</v>
          </cell>
          <cell r="F332" t="str">
            <v>Elektrische Herdplatte, 4 Kochfelder</v>
          </cell>
          <cell r="G332"/>
          <cell r="H332"/>
          <cell r="I332" t="str">
            <v>Grill</v>
          </cell>
          <cell r="J332" t="str">
            <v>Cocina cuarto fogones</v>
          </cell>
          <cell r="K332"/>
          <cell r="L332" t="str">
            <v>X</v>
          </cell>
          <cell r="M332"/>
          <cell r="N332">
            <v>1956.0483870967744</v>
          </cell>
          <cell r="O332"/>
          <cell r="P332">
            <v>1050</v>
          </cell>
        </row>
        <row r="333">
          <cell r="A333" t="str">
            <v>S330.16XD5002</v>
          </cell>
          <cell r="B333" t="str">
            <v>XD5002</v>
          </cell>
          <cell r="C333"/>
          <cell r="D333" t="str">
            <v>Ceramic stove (only with XD3101 or generator)</v>
          </cell>
          <cell r="E333" t="str">
            <v>Plaques cuisson céramique  (uniquement avec XD3101 ou générateur)</v>
          </cell>
          <cell r="F333" t="str">
            <v>Keramikofen (nur mit XD3101 oder Generator)</v>
          </cell>
          <cell r="G333"/>
          <cell r="H333"/>
          <cell r="I333" t="str">
            <v>Keramisch kooktoestel (enkel met XD3101 of generator)</v>
          </cell>
          <cell r="J333" t="str">
            <v>Vitroceramica  (solo con XD3101 o generador)</v>
          </cell>
          <cell r="K333"/>
          <cell r="L333" t="str">
            <v>X</v>
          </cell>
          <cell r="M333"/>
          <cell r="N333" t="str">
            <v>Standard</v>
          </cell>
          <cell r="O333"/>
          <cell r="P333" t="str">
            <v>1.250,00 €</v>
          </cell>
        </row>
        <row r="334">
          <cell r="A334" t="str">
            <v>S450.16XD5002</v>
          </cell>
          <cell r="B334" t="str">
            <v>XD5002</v>
          </cell>
          <cell r="C334"/>
          <cell r="D334" t="str">
            <v>Ceramic stove &amp; microwave combi oven (only with XD3101 or generator)</v>
          </cell>
          <cell r="E334" t="str">
            <v>Plaques céramique et four combi micro ondes (uniquement avec XD3101 ou générat)</v>
          </cell>
          <cell r="F334" t="str">
            <v>Cerankochfeld mit kombinierter Mikrowelle/Ofen (nur mit XD3101 oder Generator)</v>
          </cell>
          <cell r="G334"/>
          <cell r="H334"/>
          <cell r="I334" t="str">
            <v>Keramisch kooktoestel &amp; combi magnetron (enkel met XD3101 of generator)</v>
          </cell>
          <cell r="J334" t="str">
            <v>Vitroceramica y  horno microondas combi (solo con XD3101 o generador)</v>
          </cell>
          <cell r="K334"/>
          <cell r="L334" t="str">
            <v>X</v>
          </cell>
          <cell r="M334"/>
          <cell r="N334" t="str">
            <v>Standard</v>
          </cell>
          <cell r="O334"/>
          <cell r="P334" t="str">
            <v>1.870,00 €</v>
          </cell>
        </row>
        <row r="335">
          <cell r="A335" t="str">
            <v>C330.16XD5011</v>
          </cell>
          <cell r="B335" t="str">
            <v>XD5011</v>
          </cell>
          <cell r="C335"/>
          <cell r="D335" t="str">
            <v>2-nd fridge with opening from cockpit</v>
          </cell>
          <cell r="E335" t="str">
            <v>2ème réfrigérateur dans cockpit</v>
          </cell>
          <cell r="F335" t="str">
            <v>2. Kühlschrank mit Öffnung vom Cockpit</v>
          </cell>
          <cell r="G335"/>
          <cell r="H335"/>
          <cell r="I335" t="str">
            <v>2e Koelkast in de kuip</v>
          </cell>
          <cell r="J335" t="str">
            <v>Segunda Nevera en cockpit</v>
          </cell>
          <cell r="K335"/>
          <cell r="L335"/>
          <cell r="M335" t="str">
            <v>X</v>
          </cell>
          <cell r="N335">
            <v>3520.8870967741941</v>
          </cell>
          <cell r="O335"/>
          <cell r="P335">
            <v>1890</v>
          </cell>
        </row>
        <row r="336">
          <cell r="A336" t="str">
            <v>C330.16XD5011</v>
          </cell>
          <cell r="B336" t="str">
            <v>XD5011</v>
          </cell>
          <cell r="C336"/>
          <cell r="D336" t="str">
            <v>2-nd fridge with opening from cockpit</v>
          </cell>
          <cell r="E336" t="str">
            <v>2ème réfrigérateur dans cockpit</v>
          </cell>
          <cell r="F336" t="str">
            <v>2. Kühlschrank mit Öffnung vom Cockpit</v>
          </cell>
          <cell r="G336"/>
          <cell r="H336"/>
          <cell r="I336" t="str">
            <v>2e Koelkast in de kuip</v>
          </cell>
          <cell r="J336" t="str">
            <v>Segunda Nevera en cockpit</v>
          </cell>
          <cell r="K336"/>
          <cell r="L336"/>
          <cell r="M336"/>
          <cell r="N336"/>
          <cell r="O336"/>
          <cell r="P336"/>
        </row>
        <row r="337">
          <cell r="A337" t="str">
            <v>S330.16XD5011</v>
          </cell>
          <cell r="B337" t="str">
            <v>XD5011</v>
          </cell>
          <cell r="C337"/>
          <cell r="D337" t="str">
            <v>Cockpit refrigerator</v>
          </cell>
          <cell r="E337" t="str">
            <v>Réfrigérateur de cockpit</v>
          </cell>
          <cell r="F337" t="str">
            <v>Cockpit Kühlschrank</v>
          </cell>
          <cell r="G337"/>
          <cell r="H337"/>
          <cell r="I337" t="str">
            <v>2e Koelkast in de kuip</v>
          </cell>
          <cell r="J337" t="str">
            <v>Nevera en cockpit</v>
          </cell>
          <cell r="K337"/>
          <cell r="L337"/>
          <cell r="M337"/>
          <cell r="N337"/>
          <cell r="O337"/>
          <cell r="P337"/>
        </row>
        <row r="338">
          <cell r="A338" t="str">
            <v>S450.16XD5011</v>
          </cell>
          <cell r="B338" t="str">
            <v>XD5011</v>
          </cell>
          <cell r="C338"/>
          <cell r="D338" t="str">
            <v>Cockpit refrigerator</v>
          </cell>
          <cell r="E338" t="str">
            <v>Réfrigérateur de Cockpit</v>
          </cell>
          <cell r="F338" t="str">
            <v>Cockpit Kühlschrank</v>
          </cell>
          <cell r="G338"/>
          <cell r="H338"/>
          <cell r="I338" t="str">
            <v>Kuip koelkast</v>
          </cell>
          <cell r="J338" t="str">
            <v>Nevera en cockpit</v>
          </cell>
          <cell r="K338" t="str">
            <v>X</v>
          </cell>
          <cell r="L338"/>
          <cell r="M338"/>
          <cell r="N338" t="str">
            <v>Standard</v>
          </cell>
          <cell r="O338"/>
          <cell r="P338" t="str">
            <v>standard</v>
          </cell>
        </row>
        <row r="339">
          <cell r="A339" t="str">
            <v>F380.16XD5014</v>
          </cell>
          <cell r="B339" t="str">
            <v>XD5014</v>
          </cell>
          <cell r="C339"/>
          <cell r="D339" t="str">
            <v>Salon refrigerator, 40 litres</v>
          </cell>
          <cell r="E339" t="str">
            <v>Réfrigérateur de salon 40 litres</v>
          </cell>
          <cell r="F339" t="str">
            <v>Kühlschrank 40l im Salon</v>
          </cell>
          <cell r="G339"/>
          <cell r="H339"/>
          <cell r="I339" t="str">
            <v>Salon koelkast, 40 liter</v>
          </cell>
          <cell r="J339" t="str">
            <v>Nevera salon. 40 litros</v>
          </cell>
          <cell r="K339"/>
          <cell r="L339"/>
          <cell r="M339"/>
          <cell r="N339"/>
          <cell r="O339"/>
          <cell r="P339"/>
        </row>
        <row r="340">
          <cell r="A340" t="str">
            <v>F450.16XD5014</v>
          </cell>
          <cell r="B340" t="str">
            <v>XD5014</v>
          </cell>
          <cell r="C340"/>
          <cell r="D340" t="str">
            <v>Salon refrigerator, 40 litres</v>
          </cell>
          <cell r="E340" t="str">
            <v>Réfrigérateur de salon 40 litres</v>
          </cell>
          <cell r="F340" t="str">
            <v>Kühlschrank 40l im Salon</v>
          </cell>
          <cell r="G340"/>
          <cell r="H340"/>
          <cell r="I340" t="str">
            <v>Salon koelkast, 40 liter</v>
          </cell>
          <cell r="J340" t="str">
            <v>Nevera salon. 40 litros</v>
          </cell>
          <cell r="K340"/>
          <cell r="L340"/>
          <cell r="M340"/>
          <cell r="N340"/>
          <cell r="O340"/>
          <cell r="P340"/>
        </row>
        <row r="341">
          <cell r="A341" t="str">
            <v>F530.16XD5014</v>
          </cell>
          <cell r="B341" t="str">
            <v>XD5014</v>
          </cell>
          <cell r="C341"/>
          <cell r="D341" t="str">
            <v>Additional salon refrigerator (not in combination with XD5020 wine fridge)</v>
          </cell>
          <cell r="E341" t="str">
            <v>Réfrigérateur de salon suplémentaire (impossible avec XD5020 cave à vin)</v>
          </cell>
          <cell r="F341" t="str">
            <v>Zusätzlicher Kühlschrank 40l im Salon (nicht mit XD5020 Weinkühler)</v>
          </cell>
          <cell r="G341"/>
          <cell r="H341"/>
          <cell r="I341" t="str">
            <v>Fridge 4 (Saloon)</v>
          </cell>
          <cell r="J341" t="str">
            <v>Adicional nevera salon (no en combinacion con XD5020 vinoteca)</v>
          </cell>
          <cell r="K341"/>
          <cell r="L341"/>
          <cell r="M341" t="str">
            <v>X</v>
          </cell>
          <cell r="N341">
            <v>3353.2258064516132</v>
          </cell>
          <cell r="O341"/>
          <cell r="P341">
            <v>1800</v>
          </cell>
        </row>
        <row r="342">
          <cell r="A342" t="str">
            <v>F380.16XD5015</v>
          </cell>
          <cell r="B342" t="str">
            <v>XD5015</v>
          </cell>
          <cell r="C342"/>
          <cell r="D342" t="str">
            <v>Salon Sole Storage, 40 lt under floor Freezer unit</v>
          </cell>
          <cell r="E342" t="str">
            <v xml:space="preserve">Rangement réfrigéré dans coffre sous plancher du carré de 40 Ltres </v>
          </cell>
          <cell r="F342" t="str">
            <v>40l Stauraum unter dem Gefrierschrank im Salon</v>
          </cell>
          <cell r="G342"/>
          <cell r="H342"/>
          <cell r="I342" t="str">
            <v>Salon bergruimte, 40 l., onder vloer vriezer</v>
          </cell>
          <cell r="J342" t="str">
            <v>Estiba suelo salon. 40l. Congelador debajo del suelo</v>
          </cell>
          <cell r="K342"/>
          <cell r="L342"/>
          <cell r="M342" t="str">
            <v>X</v>
          </cell>
          <cell r="N342">
            <v>3558.1451612903229</v>
          </cell>
          <cell r="O342"/>
          <cell r="P342">
            <v>1910</v>
          </cell>
        </row>
        <row r="343">
          <cell r="A343" t="str">
            <v>F450.16XD5016</v>
          </cell>
          <cell r="B343" t="str">
            <v>XD5016</v>
          </cell>
          <cell r="C343"/>
          <cell r="D343" t="str">
            <v>Top Load Cool Box on Flybridge</v>
          </cell>
          <cell r="E343" t="str">
            <v>Glacière à chargement par le haut au flybridge</v>
          </cell>
          <cell r="F343" t="str">
            <v>Kühlbox auf Flybridge</v>
          </cell>
          <cell r="G343"/>
          <cell r="H343"/>
          <cell r="I343" t="str">
            <v>Koelbox op Flybridge</v>
          </cell>
          <cell r="J343" t="str">
            <v>Nevera carga superior en flybridge</v>
          </cell>
          <cell r="K343"/>
          <cell r="L343"/>
          <cell r="M343" t="str">
            <v>X</v>
          </cell>
          <cell r="N343">
            <v>1285.4032258064519</v>
          </cell>
          <cell r="O343"/>
          <cell r="P343">
            <v>690</v>
          </cell>
        </row>
        <row r="344">
          <cell r="A344" t="str">
            <v>F530.16XD5016</v>
          </cell>
          <cell r="B344" t="str">
            <v>XD5016</v>
          </cell>
          <cell r="C344"/>
          <cell r="D344" t="str">
            <v>Fridge on flybridge (under helm station seat)</v>
          </cell>
          <cell r="E344" t="str">
            <v>Réfrigérateur au flybridge (sous le siège pilote)</v>
          </cell>
          <cell r="F344" t="str">
            <v>Kühlschrank unter Steuermannsitz (Flybridge)</v>
          </cell>
          <cell r="G344"/>
          <cell r="H344"/>
          <cell r="I344" t="str">
            <v>Fridge 6 (Flybridge)</v>
          </cell>
          <cell r="J344" t="str">
            <v>Nevera en fybridge</v>
          </cell>
          <cell r="K344"/>
          <cell r="L344"/>
          <cell r="M344"/>
          <cell r="N344"/>
          <cell r="O344"/>
          <cell r="P344"/>
        </row>
        <row r="345">
          <cell r="A345" t="str">
            <v>F530.16XD5017</v>
          </cell>
          <cell r="B345" t="str">
            <v>XD5017</v>
          </cell>
          <cell r="C345"/>
          <cell r="D345" t="str">
            <v>Refrigerator in owner cabin, not possible with XD5311</v>
          </cell>
          <cell r="E345" t="str">
            <v>Réfrigérateur dans la cabine propriétaire</v>
          </cell>
          <cell r="F345" t="str">
            <v>Kühlschrank (Eignerkabine), nicht in Kombination mit XD5311 Waschmaschine/Trockner</v>
          </cell>
          <cell r="G345"/>
          <cell r="H345"/>
          <cell r="I345" t="str">
            <v>Fridge 7 (owner cabin)</v>
          </cell>
          <cell r="J345" t="str">
            <v>Nevera en dueño cabaña</v>
          </cell>
          <cell r="K345"/>
          <cell r="L345"/>
          <cell r="M345" t="str">
            <v>X</v>
          </cell>
          <cell r="N345">
            <v>2980.6451612903224</v>
          </cell>
          <cell r="O345"/>
          <cell r="P345">
            <v>1600</v>
          </cell>
        </row>
        <row r="346">
          <cell r="A346" t="str">
            <v>F450.16XD5020</v>
          </cell>
          <cell r="B346" t="str">
            <v>XD5020</v>
          </cell>
          <cell r="C346"/>
          <cell r="D346" t="str">
            <v>Wine fridge in aft salon side board</v>
          </cell>
          <cell r="E346" t="str">
            <v>Cave à vin dans salon côté babord</v>
          </cell>
          <cell r="F346" t="str">
            <v>Weinkühler im Achtersalon Side Board</v>
          </cell>
          <cell r="G346"/>
          <cell r="H346"/>
          <cell r="I346" t="str">
            <v>Wijnkoeler in salon</v>
          </cell>
          <cell r="J346" t="str">
            <v>Vinoteca en Popa del salon</v>
          </cell>
          <cell r="K346"/>
          <cell r="L346"/>
          <cell r="M346" t="str">
            <v>X</v>
          </cell>
          <cell r="N346">
            <v>3446.3709677419361</v>
          </cell>
          <cell r="O346"/>
          <cell r="P346">
            <v>1850</v>
          </cell>
        </row>
        <row r="347">
          <cell r="A347" t="str">
            <v>F530.16XD5020</v>
          </cell>
          <cell r="B347" t="str">
            <v>XD5020</v>
          </cell>
          <cell r="C347"/>
          <cell r="D347" t="str">
            <v>Wine fridge in aft salon (not in combination with XD 5014 additional salon refrigerator)</v>
          </cell>
          <cell r="E347" t="str">
            <v>Cave à vin dans le carré  (impossible avec réfrigérateur suplémentaire XD 5014)</v>
          </cell>
          <cell r="F347" t="str">
            <v>Weinkühler im Achtersalon Side Board (nicht mit XD5014 zusätzlicher Salonkühlschrank)</v>
          </cell>
          <cell r="G347"/>
          <cell r="H347"/>
          <cell r="I347" t="str">
            <v>Wijnkoeler in salon</v>
          </cell>
          <cell r="J347" t="str">
            <v>Vinoteca en Popa del salon</v>
          </cell>
          <cell r="K347"/>
          <cell r="L347"/>
          <cell r="M347" t="str">
            <v>X</v>
          </cell>
          <cell r="N347">
            <v>3446.3709677419361</v>
          </cell>
          <cell r="O347"/>
          <cell r="P347">
            <v>1850</v>
          </cell>
        </row>
        <row r="348">
          <cell r="A348" t="str">
            <v>S450.16XD5020</v>
          </cell>
          <cell r="B348" t="str">
            <v>XD5020</v>
          </cell>
          <cell r="C348"/>
          <cell r="D348" t="str">
            <v>Wine cooler, under companionway stairs</v>
          </cell>
          <cell r="E348" t="str">
            <v>Cave à vin sous le siège copilote</v>
          </cell>
          <cell r="F348" t="str">
            <v>Weinkühler unter Niedergangstreppe</v>
          </cell>
          <cell r="G348"/>
          <cell r="H348"/>
          <cell r="I348" t="str">
            <v>Wijnkoeler in salon, onder trap</v>
          </cell>
          <cell r="J348" t="str">
            <v>Vinoteca, debajo escalera salon</v>
          </cell>
          <cell r="K348"/>
          <cell r="L348"/>
          <cell r="M348" t="str">
            <v>X</v>
          </cell>
          <cell r="N348">
            <v>3446.3709677419361</v>
          </cell>
          <cell r="O348"/>
          <cell r="P348">
            <v>1850</v>
          </cell>
        </row>
        <row r="349">
          <cell r="A349" t="str">
            <v>C330.16XD5021</v>
          </cell>
          <cell r="B349" t="str">
            <v>XD5021</v>
          </cell>
          <cell r="C349"/>
          <cell r="D349" t="str">
            <v>Icemaker</v>
          </cell>
          <cell r="E349" t="str">
            <v>Machine à glaçons</v>
          </cell>
          <cell r="F349" t="str">
            <v>Eismacher</v>
          </cell>
          <cell r="G349"/>
          <cell r="H349"/>
          <cell r="I349" t="str">
            <v>IJsmaker</v>
          </cell>
          <cell r="J349" t="str">
            <v>Maquina de hielo</v>
          </cell>
          <cell r="K349"/>
          <cell r="L349"/>
          <cell r="M349" t="str">
            <v>X</v>
          </cell>
          <cell r="N349">
            <v>3520.8870967741941</v>
          </cell>
          <cell r="O349"/>
          <cell r="P349">
            <v>1890</v>
          </cell>
        </row>
        <row r="350">
          <cell r="A350" t="str">
            <v>F530.16XD5021</v>
          </cell>
          <cell r="B350" t="str">
            <v>XD5021</v>
          </cell>
          <cell r="C350"/>
          <cell r="D350" t="str">
            <v>Icemaker in galley (not in combination with XD5210 dishwasher)</v>
          </cell>
          <cell r="E350" t="str">
            <v>Machine à glaçons</v>
          </cell>
          <cell r="F350" t="str">
            <v>Eismacher in Pantry (nicht mit XD5210 Spühlmaschine)</v>
          </cell>
          <cell r="G350"/>
          <cell r="H350"/>
          <cell r="I350" t="str">
            <v>Icemaker</v>
          </cell>
          <cell r="J350" t="str">
            <v>Maquina de hielo ( no en combinacion con XD5210 lavavajillas)</v>
          </cell>
          <cell r="K350"/>
          <cell r="L350"/>
          <cell r="M350" t="str">
            <v>X</v>
          </cell>
          <cell r="N350">
            <v>2980.6451612903224</v>
          </cell>
          <cell r="O350"/>
          <cell r="P350">
            <v>1600</v>
          </cell>
        </row>
        <row r="351">
          <cell r="A351" t="str">
            <v>F530.16XD5022</v>
          </cell>
          <cell r="B351" t="str">
            <v>XD5022</v>
          </cell>
          <cell r="C351"/>
          <cell r="D351" t="str">
            <v>Icemaker (Flybridge)</v>
          </cell>
          <cell r="E351" t="str">
            <v>Machine à glaçons (flybridge)</v>
          </cell>
          <cell r="F351" t="str">
            <v>Eismacher (Flybridge)</v>
          </cell>
          <cell r="G351"/>
          <cell r="H351"/>
          <cell r="I351" t="str">
            <v>Icemaker (Flybridge)</v>
          </cell>
          <cell r="J351" t="str">
            <v>Maquina de hielo ( Flybridge)</v>
          </cell>
          <cell r="K351"/>
          <cell r="L351"/>
          <cell r="M351" t="str">
            <v>X</v>
          </cell>
          <cell r="N351">
            <v>2980.6451612903224</v>
          </cell>
          <cell r="O351"/>
          <cell r="P351">
            <v>1600</v>
          </cell>
        </row>
        <row r="352">
          <cell r="A352" t="str">
            <v>F450.16XD5030</v>
          </cell>
          <cell r="B352" t="str">
            <v>XD5030</v>
          </cell>
          <cell r="C352"/>
          <cell r="D352" t="str">
            <v>Cockpit BBQ</v>
          </cell>
          <cell r="E352" t="str">
            <v xml:space="preserve">BBQ de cockpit </v>
          </cell>
          <cell r="F352" t="str">
            <v>Cockpit BBQ</v>
          </cell>
          <cell r="G352"/>
          <cell r="H352"/>
          <cell r="I352" t="str">
            <v>Kuip BBQ</v>
          </cell>
          <cell r="J352" t="str">
            <v>Barbacoa en cockpit</v>
          </cell>
          <cell r="K352"/>
          <cell r="L352"/>
          <cell r="M352" t="str">
            <v>X</v>
          </cell>
          <cell r="N352">
            <v>1732.5000000000002</v>
          </cell>
          <cell r="O352"/>
          <cell r="P352">
            <v>930</v>
          </cell>
        </row>
        <row r="353">
          <cell r="A353" t="str">
            <v>S330.16XD5030</v>
          </cell>
          <cell r="B353" t="str">
            <v>XD5030</v>
          </cell>
          <cell r="C353"/>
          <cell r="D353" t="str">
            <v>Cockpit BBQ (gas)</v>
          </cell>
          <cell r="E353" t="str">
            <v>BBQ de cockpit (gaz)</v>
          </cell>
          <cell r="F353" t="str">
            <v>Cockpit BBQ (Gas)</v>
          </cell>
          <cell r="G353"/>
          <cell r="H353"/>
          <cell r="I353" t="str">
            <v>Grill (gas) in de kuip</v>
          </cell>
          <cell r="J353" t="str">
            <v>Barbacoa en cockpit (gas)</v>
          </cell>
          <cell r="K353"/>
          <cell r="L353"/>
          <cell r="M353" t="str">
            <v>X</v>
          </cell>
          <cell r="N353">
            <v>1732.5000000000002</v>
          </cell>
          <cell r="O353"/>
          <cell r="P353">
            <v>930</v>
          </cell>
        </row>
        <row r="354">
          <cell r="A354" t="str">
            <v>S450.16XD5030</v>
          </cell>
          <cell r="B354" t="str">
            <v>XD5030</v>
          </cell>
          <cell r="C354"/>
          <cell r="D354" t="str">
            <v>Electric BBQ in cockpit</v>
          </cell>
          <cell r="E354" t="str">
            <v>BBQ électrique dans cockpit</v>
          </cell>
          <cell r="F354" t="str">
            <v>Elektrischer Cockpit BBQ</v>
          </cell>
          <cell r="G354"/>
          <cell r="H354"/>
          <cell r="I354" t="str">
            <v>Kuip BBQ</v>
          </cell>
          <cell r="J354" t="str">
            <v>Barbacoa en cockpit</v>
          </cell>
          <cell r="K354"/>
          <cell r="L354"/>
          <cell r="M354" t="str">
            <v>X</v>
          </cell>
          <cell r="N354">
            <v>1732.5000000000002</v>
          </cell>
          <cell r="O354"/>
          <cell r="P354">
            <v>930</v>
          </cell>
        </row>
        <row r="355">
          <cell r="A355" t="str">
            <v>F530.16XD5031</v>
          </cell>
          <cell r="B355" t="str">
            <v>XD5031</v>
          </cell>
          <cell r="C355"/>
          <cell r="D355" t="str">
            <v>BBQ electric in flybridge (only with XD3001 generator)</v>
          </cell>
          <cell r="E355" t="str">
            <v>BBQ électrique au flybridge (uniquement avec XD3001 générateur)</v>
          </cell>
          <cell r="F355" t="str">
            <v>BBQ elektrisch auf Flybridge (nur mit XD3001 Generator)</v>
          </cell>
          <cell r="G355"/>
          <cell r="H355"/>
          <cell r="I355" t="str">
            <v>BBQ (Flybridge)</v>
          </cell>
          <cell r="J355" t="str">
            <v>BBQ (Flybridge)</v>
          </cell>
          <cell r="K355"/>
          <cell r="L355"/>
          <cell r="M355"/>
          <cell r="N355"/>
          <cell r="O355"/>
          <cell r="P355"/>
        </row>
        <row r="356">
          <cell r="A356" t="str">
            <v>C330.16XD5150</v>
          </cell>
          <cell r="B356" t="str">
            <v>XD5150</v>
          </cell>
          <cell r="C356"/>
          <cell r="D356" t="str">
            <v>Microwave</v>
          </cell>
          <cell r="E356" t="str">
            <v>Micro-onde</v>
          </cell>
          <cell r="F356" t="str">
            <v>Mikrowelle</v>
          </cell>
          <cell r="G356"/>
          <cell r="H356"/>
          <cell r="I356" t="str">
            <v>Magnetron</v>
          </cell>
          <cell r="J356" t="str">
            <v>Microondas</v>
          </cell>
          <cell r="K356"/>
          <cell r="L356"/>
          <cell r="M356" t="str">
            <v>X</v>
          </cell>
          <cell r="N356">
            <v>1657.983870967742</v>
          </cell>
          <cell r="O356"/>
          <cell r="P356">
            <v>890</v>
          </cell>
        </row>
        <row r="357">
          <cell r="A357" t="str">
            <v>F530.16XD5150</v>
          </cell>
          <cell r="B357" t="str">
            <v>XD5150</v>
          </cell>
          <cell r="C357"/>
          <cell r="D357" t="str">
            <v>Microwave with grill</v>
          </cell>
          <cell r="E357" t="str">
            <v>Micro-onde avec grill</v>
          </cell>
          <cell r="F357" t="str">
            <v>Mikrowelle mit Grill</v>
          </cell>
          <cell r="G357"/>
          <cell r="H357"/>
          <cell r="I357" t="str">
            <v>Microwave</v>
          </cell>
          <cell r="J357" t="str">
            <v>Microwave</v>
          </cell>
          <cell r="K357" t="str">
            <v>X</v>
          </cell>
          <cell r="L357"/>
          <cell r="M357"/>
          <cell r="N357" t="str">
            <v>Standard</v>
          </cell>
          <cell r="O357"/>
          <cell r="P357" t="str">
            <v>standard</v>
          </cell>
        </row>
        <row r="358">
          <cell r="A358" t="str">
            <v>S330.16XD5150</v>
          </cell>
          <cell r="B358" t="str">
            <v>XD5150</v>
          </cell>
          <cell r="C358"/>
          <cell r="D358" t="str">
            <v>Microwave</v>
          </cell>
          <cell r="E358" t="str">
            <v>Micro-onde</v>
          </cell>
          <cell r="F358" t="str">
            <v>Mikrowelle</v>
          </cell>
          <cell r="G358"/>
          <cell r="H358"/>
          <cell r="I358" t="str">
            <v>Magnetron</v>
          </cell>
          <cell r="J358" t="str">
            <v>Microondas</v>
          </cell>
          <cell r="K358"/>
          <cell r="L358"/>
          <cell r="M358" t="str">
            <v>X</v>
          </cell>
          <cell r="N358">
            <v>1657.983870967742</v>
          </cell>
          <cell r="O358"/>
          <cell r="P358">
            <v>890</v>
          </cell>
        </row>
        <row r="359">
          <cell r="A359" t="str">
            <v>F530.16XD5160</v>
          </cell>
          <cell r="B359" t="str">
            <v>XD5160</v>
          </cell>
          <cell r="C359"/>
          <cell r="D359" t="str">
            <v>Electric oven with  Microwave function</v>
          </cell>
          <cell r="E359" t="str">
            <v>Oven +  Microwave</v>
          </cell>
          <cell r="F359" t="str">
            <v>Elektrischer Backofen mit Mikrowellenfunktion</v>
          </cell>
          <cell r="G359"/>
          <cell r="H359"/>
          <cell r="I359" t="str">
            <v>Oven +  Microwave</v>
          </cell>
          <cell r="J359" t="str">
            <v>Oven +  Microwave</v>
          </cell>
          <cell r="K359"/>
          <cell r="L359" t="str">
            <v>X</v>
          </cell>
          <cell r="M359"/>
          <cell r="N359">
            <v>3539.5161290322585</v>
          </cell>
          <cell r="O359"/>
          <cell r="P359">
            <v>1900</v>
          </cell>
        </row>
        <row r="360">
          <cell r="A360" t="str">
            <v>C330.16XD5200</v>
          </cell>
          <cell r="B360" t="str">
            <v>XD5200</v>
          </cell>
          <cell r="C360"/>
          <cell r="D360" t="str">
            <v>Gas Leak Detector</v>
          </cell>
          <cell r="E360" t="str">
            <v>Détecteur de CO2</v>
          </cell>
          <cell r="F360" t="str">
            <v>Gasmelder</v>
          </cell>
          <cell r="G360"/>
          <cell r="H360"/>
          <cell r="I360" t="str">
            <v>Gas Lek Detector</v>
          </cell>
          <cell r="J360" t="str">
            <v>Detector fugas de gas</v>
          </cell>
          <cell r="K360"/>
          <cell r="L360"/>
          <cell r="M360" t="str">
            <v>X</v>
          </cell>
          <cell r="N360">
            <v>1378.5483870967744</v>
          </cell>
          <cell r="O360"/>
          <cell r="P360">
            <v>740</v>
          </cell>
        </row>
        <row r="361">
          <cell r="A361" t="str">
            <v>F380.16XD5200</v>
          </cell>
          <cell r="B361" t="str">
            <v>XD5200</v>
          </cell>
          <cell r="C361"/>
          <cell r="D361" t="str">
            <v>Gas Leak Detector</v>
          </cell>
          <cell r="E361" t="str">
            <v>Détecteur de CO2</v>
          </cell>
          <cell r="F361" t="str">
            <v>Gasmelder</v>
          </cell>
          <cell r="G361"/>
          <cell r="H361"/>
          <cell r="I361" t="str">
            <v>Gas Lek Detector</v>
          </cell>
          <cell r="J361" t="str">
            <v>Detector fuga de gas</v>
          </cell>
          <cell r="K361"/>
          <cell r="L361"/>
          <cell r="M361" t="str">
            <v>X</v>
          </cell>
          <cell r="N361">
            <v>2086.4516129032263</v>
          </cell>
          <cell r="O361"/>
          <cell r="P361">
            <v>1120</v>
          </cell>
        </row>
        <row r="362">
          <cell r="A362" t="str">
            <v>F450.16XD5200</v>
          </cell>
          <cell r="B362" t="str">
            <v>XD5200</v>
          </cell>
          <cell r="C362"/>
          <cell r="D362" t="str">
            <v>Gas Leak Detector</v>
          </cell>
          <cell r="E362" t="str">
            <v>Détecteur de CO2</v>
          </cell>
          <cell r="F362" t="str">
            <v>Gasmelder</v>
          </cell>
          <cell r="G362"/>
          <cell r="H362"/>
          <cell r="I362" t="str">
            <v>Gas Lek Detector</v>
          </cell>
          <cell r="J362" t="str">
            <v>Detector fuga de gas</v>
          </cell>
          <cell r="K362"/>
          <cell r="L362"/>
          <cell r="M362" t="str">
            <v>X</v>
          </cell>
          <cell r="N362">
            <v>2086.4516129032263</v>
          </cell>
          <cell r="O362"/>
          <cell r="P362">
            <v>1120</v>
          </cell>
        </row>
        <row r="363">
          <cell r="A363" t="str">
            <v>S330.16XD5200</v>
          </cell>
          <cell r="B363" t="str">
            <v>XD5200</v>
          </cell>
          <cell r="C363"/>
          <cell r="D363" t="str">
            <v>Gas Leak Detector</v>
          </cell>
          <cell r="E363" t="str">
            <v>Détecteur de CO2</v>
          </cell>
          <cell r="F363" t="str">
            <v>Gasmelder</v>
          </cell>
          <cell r="G363"/>
          <cell r="H363"/>
          <cell r="I363" t="str">
            <v>Gas Lek Detector</v>
          </cell>
          <cell r="J363" t="str">
            <v>Detector fuga de gas</v>
          </cell>
          <cell r="K363"/>
          <cell r="L363"/>
          <cell r="M363" t="str">
            <v>X</v>
          </cell>
          <cell r="N363">
            <v>1378.5483870967744</v>
          </cell>
          <cell r="O363"/>
          <cell r="P363">
            <v>740</v>
          </cell>
        </row>
        <row r="364">
          <cell r="A364" t="str">
            <v>S450.16XD5200</v>
          </cell>
          <cell r="B364" t="str">
            <v>XD5200</v>
          </cell>
          <cell r="C364"/>
          <cell r="D364" t="str">
            <v>Gas Leak Detector</v>
          </cell>
          <cell r="E364" t="str">
            <v>Détecteur de CO2</v>
          </cell>
          <cell r="F364" t="str">
            <v>Gasmelder</v>
          </cell>
          <cell r="G364"/>
          <cell r="H364"/>
          <cell r="I364" t="str">
            <v>Gas Lek Detector</v>
          </cell>
          <cell r="J364" t="str">
            <v>Detector fuga de gas</v>
          </cell>
          <cell r="K364"/>
          <cell r="L364"/>
          <cell r="M364" t="str">
            <v>X</v>
          </cell>
          <cell r="N364">
            <v>2086.4516129032263</v>
          </cell>
          <cell r="O364"/>
          <cell r="P364">
            <v>1120</v>
          </cell>
        </row>
        <row r="365">
          <cell r="A365" t="str">
            <v>F450.16XD5210</v>
          </cell>
          <cell r="B365" t="str">
            <v>XD5210</v>
          </cell>
          <cell r="C365"/>
          <cell r="D365" t="str">
            <v>Dishwasher, 6 place setting, no wood outer door (not in combination with freezer &amp; XL3002)</v>
          </cell>
          <cell r="E365" t="str">
            <v>Lave vaisselle, 6 couverts, pas de porte en bois (impossible avec Freezer &amp; XL3002)</v>
          </cell>
          <cell r="F365" t="str">
            <v>Spülmaschine (für 6 Geschirrservice, keine Holztür) (nicht mit Freezer &amp; XL3002)</v>
          </cell>
          <cell r="G365"/>
          <cell r="H365"/>
          <cell r="I365" t="str">
            <v>Vaatwasser, 6 couverts, geen houten deur (niet in combinatie met vriezer &amp; XL3002)</v>
          </cell>
          <cell r="J365" t="str">
            <v>lavavajillas. 6 personas, sin puerta de madera (no en combinacion con congelador y XL3002)</v>
          </cell>
          <cell r="K365"/>
          <cell r="L365"/>
          <cell r="M365" t="str">
            <v>X</v>
          </cell>
          <cell r="N365">
            <v>3707.177419354839</v>
          </cell>
          <cell r="O365"/>
          <cell r="P365">
            <v>1990</v>
          </cell>
        </row>
        <row r="366">
          <cell r="A366" t="str">
            <v>F530.16XD5210</v>
          </cell>
          <cell r="B366" t="str">
            <v>XD5210</v>
          </cell>
          <cell r="C366"/>
          <cell r="D366" t="str">
            <v>Dishwasher (not in combination with XD5021 ice maker in the galley)</v>
          </cell>
          <cell r="E366" t="str">
            <v>Lave vaisselle (impossible avec machine à glaçons dans la cuisine)</v>
          </cell>
          <cell r="F366" t="str">
            <v>Spülmaschine (nicht mit XD5021 Eismacher in der Pantry)</v>
          </cell>
          <cell r="G366"/>
          <cell r="H366"/>
          <cell r="I366" t="str">
            <v>Vaatwasser, 6 couverts, geen houten deur (niet in combinatie met vriezer &amp; XL3002)</v>
          </cell>
          <cell r="J366" t="str">
            <v>lavavajillas. 6 personas, sin puerta de madera (no en combinacion con congelador y XL3002)</v>
          </cell>
          <cell r="K366"/>
          <cell r="L366"/>
          <cell r="M366" t="str">
            <v>X</v>
          </cell>
          <cell r="N366">
            <v>3707.177419354839</v>
          </cell>
          <cell r="O366"/>
          <cell r="P366">
            <v>1990</v>
          </cell>
        </row>
        <row r="367">
          <cell r="A367" t="str">
            <v>S450.16XD5210</v>
          </cell>
          <cell r="B367" t="str">
            <v>XD5210</v>
          </cell>
          <cell r="C367"/>
          <cell r="D367" t="str">
            <v>Dishwasher, 6 place setting,under companion way steps, forward end of galley, if wine cooler fitted</v>
          </cell>
          <cell r="E367" t="str">
            <v>Lave vaisselle, 6 couverts, sous marche descente copilote si option cave à vin dans la cuisine</v>
          </cell>
          <cell r="F367" t="str">
            <v>Spülmaschine (für 6 Geschirrservice, unter Nierdergangsstufen am vorderen Ende Pantry, wenn Weinkühler gewählt)</v>
          </cell>
          <cell r="G367"/>
          <cell r="H367"/>
          <cell r="I367" t="str">
            <v>Vaatwasser, 6 couverts, onder voorste trap, einde kombuis, indien met wijnkoeler</v>
          </cell>
          <cell r="J367" t="str">
            <v>lavavajillas. 6 personas, debajo escalera en salon si se instala la vinoteca</v>
          </cell>
          <cell r="K367"/>
          <cell r="L367"/>
          <cell r="M367" t="str">
            <v>X</v>
          </cell>
          <cell r="N367">
            <v>3707.177419354839</v>
          </cell>
          <cell r="O367"/>
          <cell r="P367">
            <v>1990</v>
          </cell>
        </row>
        <row r="368">
          <cell r="A368" t="str">
            <v>F530.16XD5311</v>
          </cell>
          <cell r="B368" t="str">
            <v>XD5311</v>
          </cell>
          <cell r="C368"/>
          <cell r="D368" t="str">
            <v>Washer/dryer (in the locker under companionway)</v>
          </cell>
          <cell r="E368" t="str">
            <v>Lave linge / séche linge (uniquement avec local technique ou cabine équipage)</v>
          </cell>
          <cell r="F368" t="str">
            <v>Waschmaschine/Trockner im Stauraum unter dem Niedergang</v>
          </cell>
          <cell r="G368"/>
          <cell r="H368"/>
          <cell r="I368" t="str">
            <v>Washer/dryer</v>
          </cell>
          <cell r="J368" t="str">
            <v>Lavadora/Retroceder</v>
          </cell>
          <cell r="K368"/>
          <cell r="L368"/>
          <cell r="M368" t="str">
            <v>X</v>
          </cell>
          <cell r="N368">
            <v>5216.1290322580653</v>
          </cell>
          <cell r="O368"/>
          <cell r="P368">
            <v>2800</v>
          </cell>
        </row>
        <row r="369">
          <cell r="A369" t="str">
            <v>F530.16XD5500</v>
          </cell>
          <cell r="B369" t="str">
            <v>XD5500</v>
          </cell>
          <cell r="C369"/>
          <cell r="D369" t="str">
            <v>Watermaker 200 L/H</v>
          </cell>
          <cell r="E369" t="str">
            <v>Désalinisateur 200l/h</v>
          </cell>
          <cell r="F369" t="str">
            <v>Wassermacher 200 l/h</v>
          </cell>
          <cell r="G369"/>
          <cell r="H369"/>
          <cell r="I369" t="str">
            <v>Watermaker</v>
          </cell>
          <cell r="J369" t="str">
            <v>Purificador de agua 200L/H</v>
          </cell>
          <cell r="K369"/>
          <cell r="L369"/>
          <cell r="M369" t="str">
            <v>X</v>
          </cell>
          <cell r="N369">
            <v>36885.483870967742</v>
          </cell>
          <cell r="O369"/>
          <cell r="P369">
            <v>19800</v>
          </cell>
        </row>
        <row r="370">
          <cell r="A370" t="str">
            <v>C330.16XD6001</v>
          </cell>
          <cell r="B370" t="str">
            <v>XD6001</v>
          </cell>
          <cell r="C370"/>
          <cell r="D370" t="str">
            <v>Air conditioning (European), 16.000 BTU (only with XD3101 or generator)</v>
          </cell>
          <cell r="E370" t="str">
            <v>Air conditionné Classe E (européen) 16000 BTU( seulement avec XD3101 ou générateur)</v>
          </cell>
          <cell r="F370" t="str">
            <v>Klimaanlage (Europa), 16.000 BTU (nur mit XD3101 oder Generator)</v>
          </cell>
          <cell r="G370"/>
          <cell r="H370"/>
          <cell r="I370" t="str">
            <v>Air conditioning (Europees),  16.000 BTU (enkel met XD3101 of generator)</v>
          </cell>
          <cell r="J370" t="str">
            <v>Aire Acondicionado (Europeo),  16.000 BTU (solo con XD3101 o generador)</v>
          </cell>
          <cell r="K370"/>
          <cell r="L370"/>
          <cell r="M370" t="str">
            <v>X</v>
          </cell>
          <cell r="N370">
            <v>16207.258064516131</v>
          </cell>
          <cell r="O370"/>
          <cell r="P370">
            <v>8700</v>
          </cell>
        </row>
        <row r="371">
          <cell r="A371" t="str">
            <v>F380.16XD6001</v>
          </cell>
          <cell r="B371" t="str">
            <v>XD6001</v>
          </cell>
          <cell r="C371"/>
          <cell r="D371" t="str">
            <v>Air conditioning Class E (European), 34.000 BTU (only with XD3101 or generator)</v>
          </cell>
          <cell r="E371" t="str">
            <v>Air conditionné Classe E (européen) 34000 BTU( seulement avec XD3101 ou générateur)</v>
          </cell>
          <cell r="F371" t="str">
            <v>Klimaanlage Klasse E (Europa), 34000 BTU (nur mit XD3101 oder Generator)</v>
          </cell>
          <cell r="G371"/>
          <cell r="H371"/>
          <cell r="I371" t="str">
            <v>Air conditioning Class E (Europees),30.000 BTU (enkel met XD3101 of generator)</v>
          </cell>
          <cell r="J371" t="str">
            <v>Aire Acondicionado clase E(Europea),  34.000 BTU (solo con XD3101 o generador)</v>
          </cell>
          <cell r="K371"/>
          <cell r="L371"/>
          <cell r="M371" t="str">
            <v>X</v>
          </cell>
          <cell r="N371">
            <v>31483.064516129041</v>
          </cell>
          <cell r="O371"/>
          <cell r="P371">
            <v>16900</v>
          </cell>
        </row>
        <row r="372">
          <cell r="A372" t="str">
            <v>F450.16XD6001</v>
          </cell>
          <cell r="B372" t="str">
            <v>XD6001</v>
          </cell>
          <cell r="C372"/>
          <cell r="D372" t="str">
            <v>Air conditioning Class E (European),  40.000 BTU. (only with XD3101 or generator)</v>
          </cell>
          <cell r="E372" t="str">
            <v>Air conditionné Classe E (européen) 40000 BTU( seulement avec XD3101 ou générateur)</v>
          </cell>
          <cell r="F372" t="str">
            <v>Klimaanlage Klasse E (Europa), 40000 BTU (nur mit XD3101 oder Generator)</v>
          </cell>
          <cell r="G372"/>
          <cell r="H372"/>
          <cell r="I372" t="str">
            <v>Air conditioning Class E (Europees),  40.000 BTU. (enkel met XD3101 of generator)</v>
          </cell>
          <cell r="J372" t="str">
            <v>Aire Acondicionado clase E(Europea),  40.000 BTU (solo con XD3101 o generador)</v>
          </cell>
          <cell r="K372"/>
          <cell r="L372"/>
          <cell r="M372" t="str">
            <v>X</v>
          </cell>
          <cell r="N372">
            <v>40797.580645161295</v>
          </cell>
          <cell r="O372"/>
          <cell r="P372">
            <v>21900</v>
          </cell>
        </row>
        <row r="373">
          <cell r="A373" t="str">
            <v>F530.16XD6001</v>
          </cell>
          <cell r="B373" t="str">
            <v>XD6001</v>
          </cell>
          <cell r="C373"/>
          <cell r="D373" t="str">
            <v>Air conditioning Class E (European),  (only with XD3101 or generator)</v>
          </cell>
          <cell r="E373" t="str">
            <v>Air conditionné Classe E (européen)( seulement avec XD3101 ou générateur)</v>
          </cell>
          <cell r="F373" t="str">
            <v>Klimaanlage Klasse E (Europa), (nur mit XD3101 oder Generator)</v>
          </cell>
          <cell r="G373"/>
          <cell r="H373"/>
          <cell r="I373" t="str">
            <v>Air conditioning Class E (Europees),  40.000 BTU. (enkel met XD3101 of generator)</v>
          </cell>
          <cell r="J373" t="str">
            <v>Aire Acondicionado clase E(Europea),  40.000 BTU (solo con XD3101 o generador)</v>
          </cell>
          <cell r="K373"/>
          <cell r="L373"/>
          <cell r="M373" t="str">
            <v>X</v>
          </cell>
          <cell r="N373">
            <v>46386.290322580644</v>
          </cell>
          <cell r="O373"/>
          <cell r="P373">
            <v>24900</v>
          </cell>
        </row>
        <row r="374">
          <cell r="A374" t="str">
            <v>S330.16XD6001</v>
          </cell>
          <cell r="B374" t="str">
            <v>XD6001</v>
          </cell>
          <cell r="C374"/>
          <cell r="D374" t="str">
            <v>Air conditioning (European), 16.000 BTU (only with XD3101 or generator)</v>
          </cell>
          <cell r="E374" t="str">
            <v>Air conditionné Classe E (européen) 16.000 BTU( seulement avec XD3101 ou générateur)</v>
          </cell>
          <cell r="F374" t="str">
            <v>Klimaanlage Klasse E (Europa), 16.000 BTU (nur mit XD3101 oder Generator)</v>
          </cell>
          <cell r="G374"/>
          <cell r="H374"/>
          <cell r="I374" t="str">
            <v>Air conditioning (Europees),  16.000 BTU (enkel met XD3101 of generator)</v>
          </cell>
          <cell r="J374" t="str">
            <v>Aire Acondicionado (Europeo),  16.000 BTU (solo con XD3101 o generador)</v>
          </cell>
          <cell r="K374"/>
          <cell r="L374"/>
          <cell r="M374" t="str">
            <v>X</v>
          </cell>
          <cell r="N374">
            <v>16207.258064516131</v>
          </cell>
          <cell r="O374"/>
          <cell r="P374">
            <v>8700</v>
          </cell>
        </row>
        <row r="375">
          <cell r="A375" t="str">
            <v>S450.16XD6001</v>
          </cell>
          <cell r="B375" t="str">
            <v>XD6001</v>
          </cell>
          <cell r="C375"/>
          <cell r="D375" t="str">
            <v>Air conditioning Class E (European), 30.000 BTU (only with XD3101 or generator)</v>
          </cell>
          <cell r="E375" t="str">
            <v>Air conditionné Classe E (européen) 30.000 BTU (seulement avec XD3101 ou générateur)</v>
          </cell>
          <cell r="F375" t="str">
            <v>Klimaanlage Klasse E (Europa), 30.000 BTU (nur mit XD3101 oder Generator)</v>
          </cell>
          <cell r="G375"/>
          <cell r="H375"/>
          <cell r="I375" t="str">
            <v>Air conditioning Class E (Europees), 30.000 BTU (enkel met XD3101 of generator)</v>
          </cell>
          <cell r="J375" t="str">
            <v>Aire Acondicionado clase E (Europea), 30.000 BTU (solo con XD3101 o generador)</v>
          </cell>
          <cell r="K375"/>
          <cell r="L375"/>
          <cell r="M375" t="str">
            <v>X</v>
          </cell>
          <cell r="N375">
            <v>29620.161290322583</v>
          </cell>
          <cell r="O375"/>
          <cell r="P375">
            <v>15900</v>
          </cell>
        </row>
        <row r="376">
          <cell r="A376" t="str">
            <v>C330.16XD6002</v>
          </cell>
          <cell r="B376" t="str">
            <v>XD6002</v>
          </cell>
          <cell r="C376"/>
          <cell r="D376" t="str">
            <v>Air conditioning (Gulf), 24.000 BTU (only with XD3101 or generator)</v>
          </cell>
          <cell r="E376" t="str">
            <v>Air conditionné Classe G (Golfe) 24000 BTU( seulement avec XD3101 ou générat)</v>
          </cell>
          <cell r="F376" t="str">
            <v>Klimaanlage (Gulf), 24.000 BTU (nur mit XD3101 oder Generator)</v>
          </cell>
          <cell r="G376"/>
          <cell r="H376"/>
          <cell r="I376" t="str">
            <v>Air conditioning (Tropical), 18.000 BTU (enkel met XD3101 of generator)</v>
          </cell>
          <cell r="J376" t="str">
            <v>Aire Acondicionado clase G (Gulf)),  24.000 BTU (solo con XD3101 o generador)</v>
          </cell>
          <cell r="K376"/>
          <cell r="L376"/>
          <cell r="M376" t="str">
            <v>X</v>
          </cell>
          <cell r="N376">
            <v>18442.741935483871</v>
          </cell>
          <cell r="O376"/>
          <cell r="P376">
            <v>9900</v>
          </cell>
        </row>
        <row r="377">
          <cell r="A377" t="str">
            <v>F380.16XD6002</v>
          </cell>
          <cell r="B377" t="str">
            <v>XD6002</v>
          </cell>
          <cell r="C377"/>
          <cell r="D377" t="str">
            <v>Air conditioning Class G (Gulf),40.000 BTU (only with XD3101 or generator)</v>
          </cell>
          <cell r="E377" t="str">
            <v>Air conditionné Classe G (Golfe) 40000 BTU( seulement avec XD3101 ou générat)</v>
          </cell>
          <cell r="F377" t="str">
            <v>Klimaanlage Klasse G (Gulf), 40000 BTU (nur mit XD3101 oder Generator)</v>
          </cell>
          <cell r="G377"/>
          <cell r="H377"/>
          <cell r="I377" t="str">
            <v>Air conditioning Class G (Gulf),36.000 BTU (enkel met XD3101 of generator)</v>
          </cell>
          <cell r="J377" t="str">
            <v>Aire Acondicionado clase G (Gulf),  36.000 BTU (solo con XD3101 o generador)</v>
          </cell>
          <cell r="K377"/>
          <cell r="L377"/>
          <cell r="M377" t="str">
            <v>X</v>
          </cell>
          <cell r="N377">
            <v>37071.774193548394</v>
          </cell>
          <cell r="O377"/>
          <cell r="P377">
            <v>19900</v>
          </cell>
        </row>
        <row r="378">
          <cell r="A378" t="str">
            <v>F450.16XD6002</v>
          </cell>
          <cell r="B378" t="str">
            <v>XD6002</v>
          </cell>
          <cell r="C378"/>
          <cell r="D378" t="str">
            <v>Air conditioning Class G (Gulf), 72.000 BTU.(only with XD3101 or generator)</v>
          </cell>
          <cell r="E378" t="str">
            <v>Air conditionné Classe G (Golfe) 72000 BTU( seulement avec XD3101 ou générat)</v>
          </cell>
          <cell r="F378" t="str">
            <v>Klimaanlage Klasse G (Gulf), 72.000 BTU (nur mit XD3002 oder Generator)</v>
          </cell>
          <cell r="G378"/>
          <cell r="H378"/>
          <cell r="I378" t="str">
            <v>Air conditioning Class G (Gulf), 58.000 BTU.(enkel met XD3101 of generator)</v>
          </cell>
          <cell r="J378" t="str">
            <v>Aire Acondicionado clase G (Gulf),  58.000 BTU (solo con XD3101 o generador)</v>
          </cell>
          <cell r="K378"/>
          <cell r="L378"/>
          <cell r="M378" t="str">
            <v>X</v>
          </cell>
          <cell r="N378">
            <v>55514.516129032265</v>
          </cell>
          <cell r="O378"/>
          <cell r="P378">
            <v>29800</v>
          </cell>
        </row>
        <row r="379">
          <cell r="A379" t="str">
            <v>F530.16XD6002</v>
          </cell>
          <cell r="B379" t="str">
            <v>XD6002</v>
          </cell>
          <cell r="C379"/>
          <cell r="D379" t="str">
            <v>Air conditioning Class G (Gulf) (only with XD3101 or generator)</v>
          </cell>
          <cell r="E379" t="str">
            <v>Air conditionné Classe G (Golfe) ( seulement avec XD3101 ou générat)</v>
          </cell>
          <cell r="F379" t="str">
            <v>Klimaanlange Klasse G (Gulf), (nur mit XD3101 oder Generator)</v>
          </cell>
          <cell r="G379"/>
          <cell r="H379"/>
          <cell r="I379" t="str">
            <v>Air conditioning Class G (Gulf), 58.000 BTU.(enkel met XD3101 of generator)</v>
          </cell>
          <cell r="J379" t="str">
            <v>Aire Acondicionado clase G (Gulf),  58.000 BTU (solo con XD3101 o generador)</v>
          </cell>
          <cell r="K379"/>
          <cell r="L379"/>
          <cell r="M379" t="str">
            <v>X</v>
          </cell>
          <cell r="N379">
            <v>55700.806451612902</v>
          </cell>
          <cell r="O379"/>
          <cell r="P379">
            <v>29900</v>
          </cell>
        </row>
        <row r="380">
          <cell r="A380" t="str">
            <v>S330.16XD6002</v>
          </cell>
          <cell r="B380" t="str">
            <v>XD6002</v>
          </cell>
          <cell r="C380"/>
          <cell r="D380" t="str">
            <v>Air conditioning (Gulf), 20.000 BTU (only with XD3101 or generator)</v>
          </cell>
          <cell r="E380" t="str">
            <v>Air conditionné  (Gulfe) 20000 BTU( seulement avec XD3101 ou générateur)</v>
          </cell>
          <cell r="F380" t="str">
            <v>Klimaanlage (Gulf), 20.000 BTU (nur bei XD3101 oder Generator)</v>
          </cell>
          <cell r="G380"/>
          <cell r="H380"/>
          <cell r="I380" t="str">
            <v>Air conditioning (Gulf), 20.000 BTU (enkel met XD3101 of generator)</v>
          </cell>
          <cell r="J380" t="str">
            <v>Aire Acondiciando clase G (Gulf), 20.000 BTU (solo con XD3101 o generador)</v>
          </cell>
          <cell r="K380"/>
          <cell r="L380"/>
          <cell r="M380" t="str">
            <v>X</v>
          </cell>
          <cell r="N380">
            <v>18442.741935483871</v>
          </cell>
          <cell r="O380"/>
          <cell r="P380">
            <v>9900</v>
          </cell>
        </row>
        <row r="381">
          <cell r="A381" t="str">
            <v>S450.16XD6002</v>
          </cell>
          <cell r="B381" t="str">
            <v>XD6002</v>
          </cell>
          <cell r="C381"/>
          <cell r="D381" t="str">
            <v>Air conditioning Class G(Gulf), 36.000 BTU (only with XD3101 or generator)</v>
          </cell>
          <cell r="E381" t="str">
            <v>Air conditionné Classe G (Golfe) 36000 BTU( seulement avec XD3101 ou générat)</v>
          </cell>
          <cell r="F381" t="str">
            <v>Klimaanlage Klasse G (Gulf), 36.000 BTU (nur mit XD3101 oder Generator)</v>
          </cell>
          <cell r="G381"/>
          <cell r="H381"/>
          <cell r="I381" t="str">
            <v>Air conditioning Class G(Gulf), 36.000 BTU (enkel met XD3101 of generator)</v>
          </cell>
          <cell r="J381" t="str">
            <v>Aire Acondicionado clase G(Gulf),  36.000 BTU (solo con XD3101 o generador)</v>
          </cell>
          <cell r="K381"/>
          <cell r="L381"/>
          <cell r="M381" t="str">
            <v>X</v>
          </cell>
          <cell r="N381">
            <v>33345.967741935492</v>
          </cell>
          <cell r="O381"/>
          <cell r="P381">
            <v>17900</v>
          </cell>
        </row>
        <row r="382">
          <cell r="A382" t="str">
            <v>F530.16XD6011</v>
          </cell>
          <cell r="B382" t="str">
            <v>XD6011</v>
          </cell>
          <cell r="C382"/>
          <cell r="D382" t="str">
            <v>Aircondition, crew cabin (only with XD6001 or XD6002)</v>
          </cell>
          <cell r="E382" t="str">
            <v xml:space="preserve">Air conditionné, cabine invités (uniquement avec XD6001 ou XD6002) </v>
          </cell>
          <cell r="F382" t="str">
            <v>Klimaanlage, Crewkabine (nur mit XD6001 oder XD6002)</v>
          </cell>
          <cell r="G382"/>
          <cell r="H382"/>
          <cell r="I382" t="str">
            <v>Aircondition, crew cabin</v>
          </cell>
          <cell r="J382" t="str">
            <v>Aire Acondiciando,cabaña de equipo</v>
          </cell>
          <cell r="K382"/>
          <cell r="L382"/>
          <cell r="M382" t="str">
            <v>X</v>
          </cell>
          <cell r="N382">
            <v>4284.677419354839</v>
          </cell>
          <cell r="O382"/>
          <cell r="P382">
            <v>2300</v>
          </cell>
        </row>
        <row r="383">
          <cell r="A383" t="str">
            <v>F380.16XD6100</v>
          </cell>
          <cell r="B383" t="str">
            <v>XD6100</v>
          </cell>
          <cell r="C383"/>
          <cell r="D383" t="str">
            <v>Front screen demister</v>
          </cell>
          <cell r="E383" t="str">
            <v xml:space="preserve">Désembueur de pare brise </v>
          </cell>
          <cell r="F383" t="str">
            <v>Frontscheibengebläse</v>
          </cell>
          <cell r="G383"/>
          <cell r="H383"/>
          <cell r="I383" t="str">
            <v>Voorruit ontwasemer</v>
          </cell>
          <cell r="J383" t="str">
            <v>Salidas anti vaho en parabrisas</v>
          </cell>
          <cell r="K383" t="str">
            <v>X</v>
          </cell>
          <cell r="L383"/>
          <cell r="M383"/>
          <cell r="N383" t="str">
            <v>Standard</v>
          </cell>
          <cell r="O383"/>
          <cell r="P383" t="str">
            <v>standard</v>
          </cell>
        </row>
        <row r="384">
          <cell r="A384" t="str">
            <v>F450.16XD6100</v>
          </cell>
          <cell r="B384" t="str">
            <v>XD6100</v>
          </cell>
          <cell r="C384"/>
          <cell r="D384" t="str">
            <v>Front screen demister</v>
          </cell>
          <cell r="E384" t="str">
            <v xml:space="preserve">Désembueur de pare brise </v>
          </cell>
          <cell r="F384" t="str">
            <v>Frontscheibengebläse</v>
          </cell>
          <cell r="G384"/>
          <cell r="H384"/>
          <cell r="I384" t="str">
            <v>Voorruit ontwasemer</v>
          </cell>
          <cell r="J384" t="str">
            <v>Salidas anti vaho en parabrisas</v>
          </cell>
          <cell r="K384" t="str">
            <v>X</v>
          </cell>
          <cell r="L384"/>
          <cell r="M384"/>
          <cell r="N384" t="str">
            <v>Standard</v>
          </cell>
          <cell r="O384"/>
          <cell r="P384" t="str">
            <v>standard</v>
          </cell>
        </row>
        <row r="385">
          <cell r="A385" t="str">
            <v>S450.16XD6100</v>
          </cell>
          <cell r="B385" t="str">
            <v>XD6100</v>
          </cell>
          <cell r="C385"/>
          <cell r="D385" t="str">
            <v>Front screen demister</v>
          </cell>
          <cell r="E385" t="str">
            <v xml:space="preserve">Désembueur de pare brise </v>
          </cell>
          <cell r="F385" t="str">
            <v>Frontscheibengebläse</v>
          </cell>
          <cell r="G385"/>
          <cell r="H385"/>
          <cell r="I385" t="str">
            <v>Voorruit ontwasemer</v>
          </cell>
          <cell r="J385" t="str">
            <v>Salidas anti vaho en parabrisas</v>
          </cell>
          <cell r="K385" t="str">
            <v>X</v>
          </cell>
          <cell r="L385"/>
          <cell r="M385"/>
          <cell r="N385" t="str">
            <v>Standard</v>
          </cell>
          <cell r="O385"/>
          <cell r="P385" t="str">
            <v>standard</v>
          </cell>
        </row>
        <row r="386">
          <cell r="A386" t="str">
            <v>C330.16XD7001</v>
          </cell>
          <cell r="B386" t="str">
            <v>XD7001</v>
          </cell>
          <cell r="C386"/>
          <cell r="D386" t="str">
            <v>Heating, Eberspacher D4 Plus in aft cabin,bow cabin, head and salon (not with XD6001 &amp; XD6002)</v>
          </cell>
          <cell r="E386" t="str">
            <v xml:space="preserve">Chauffage Central Eberspacher 1 x D4L incluant minuterie 7 jours avec sorties toilettes &amp; cockpit (pas avec XD6001 &amp; </v>
          </cell>
          <cell r="F386" t="str">
            <v>Heizung Eberspächer D4 Plus in Achterkabine, Bugkabine, Bad und Salon (nicht mit XD6001 &amp; XD6002)</v>
          </cell>
          <cell r="G386"/>
          <cell r="H386"/>
          <cell r="I386" t="str">
            <v>Verwarming. Eberspacher D4 Plus, achter/voor cabin en salon   (niet met XD6001 &amp; XD6002)</v>
          </cell>
          <cell r="J386" t="str">
            <v>Calefacción. Eberspächer D4 Plus en cabina Popa, baño y salon (no con XD6001 &amp; XD6002)</v>
          </cell>
          <cell r="K386"/>
          <cell r="L386"/>
          <cell r="M386" t="str">
            <v>X</v>
          </cell>
          <cell r="N386">
            <v>6985.8870967741941</v>
          </cell>
          <cell r="O386"/>
          <cell r="P386">
            <v>3750</v>
          </cell>
        </row>
        <row r="387">
          <cell r="A387" t="str">
            <v>F380.16XD7001</v>
          </cell>
          <cell r="B387" t="str">
            <v>XD7001</v>
          </cell>
          <cell r="C387"/>
          <cell r="D387" t="str">
            <v>Heating, Eberspächer 1x D4L c/w outlets in heads &amp; screen demisters (not with XD6001 &amp; XD6002)</v>
          </cell>
          <cell r="E387" t="str">
            <v>Chauffage Central Eberspacher 1 x D4L avec sorties toilettes &amp; cockpit (pas avec XD6001&amp; XD6002)</v>
          </cell>
          <cell r="F387" t="str">
            <v>Heizung Eberspächer 1x D4L Outlets in Bad &amp; Frontscheibengebläse (nicht mit XD6001 &amp; XD6002)</v>
          </cell>
          <cell r="G387"/>
          <cell r="H387"/>
          <cell r="I387" t="str">
            <v>Verwarming. Eberspächer 1x D4L incl. uitgang in natte cel &amp; kuip</v>
          </cell>
          <cell r="J387" t="str">
            <v>Calefacción. Eberspächer 1xD4L on salida en aseos y cockpit</v>
          </cell>
          <cell r="K387"/>
          <cell r="L387"/>
          <cell r="M387" t="str">
            <v>X</v>
          </cell>
          <cell r="N387">
            <v>9305.2016129032272</v>
          </cell>
          <cell r="O387"/>
          <cell r="P387">
            <v>4995</v>
          </cell>
        </row>
        <row r="388">
          <cell r="A388" t="str">
            <v>F450.16XD7001</v>
          </cell>
          <cell r="B388" t="str">
            <v>XD7001</v>
          </cell>
          <cell r="C388"/>
          <cell r="D388" t="str">
            <v>Heating, Eberspächer 2XD4Lc/w outlet in heads &amp; cockpit (not with XD6001 &amp; XD6002)</v>
          </cell>
          <cell r="E388" t="str">
            <v>Chauffage Central Eberspacher 2 x D4L avec sorties toilettes &amp; cockpit (pas avec XD6001&amp; XD6002)</v>
          </cell>
          <cell r="F388" t="str">
            <v>Heizung Eberspächer 2x D4L Outlets Bad &amp; Cockpit (nicht mit XD6001 &amp; XD6002)</v>
          </cell>
          <cell r="G388"/>
          <cell r="H388"/>
          <cell r="I388" t="str">
            <v>Verwarming. Eberspächer 1XD4L &amp; D5L  incl 7 dagen timer incl. uitgang in natte cel &amp; kuip</v>
          </cell>
          <cell r="J388" t="str">
            <v>Calefacción. Eberspächer 1xD4L y D5L incluye temporizador 7 dias con salida en aseos y cockpit</v>
          </cell>
          <cell r="K388"/>
          <cell r="L388"/>
          <cell r="M388" t="str">
            <v>X</v>
          </cell>
          <cell r="N388">
            <v>16020.967741935487</v>
          </cell>
          <cell r="O388"/>
          <cell r="P388">
            <v>8600</v>
          </cell>
        </row>
        <row r="389">
          <cell r="A389" t="str">
            <v>S330.16XD7001</v>
          </cell>
          <cell r="B389" t="str">
            <v>XD7001</v>
          </cell>
          <cell r="C389"/>
          <cell r="D389" t="str">
            <v>Heating, Eberspacher D4 Plus outlets in aft cabin, salon and head (not with XD6001 &amp; XD6002)</v>
          </cell>
          <cell r="E389" t="str">
            <v>Chauffage air pulsé Eberspacher D4L  avec sorties cabines, toilettes &amp; cockpit (pas avec XD6001 &amp; XD6002)</v>
          </cell>
          <cell r="F389" t="str">
            <v>Heizung Eberspächer D4 Plus Outlets in Achterkabine, Salon und Bad (nicht mit XD6001 &amp; XD6002)</v>
          </cell>
          <cell r="G389"/>
          <cell r="H389"/>
          <cell r="I389" t="str">
            <v>Verwarming. Eberspacher D4 Plus, achter cabin en salon   (niet met XD6001 &amp; XD6002)</v>
          </cell>
          <cell r="J389" t="str">
            <v>Heating. Eberspacher D4 Plus cabins, heads &amp; cockpit outlets</v>
          </cell>
          <cell r="K389"/>
          <cell r="L389"/>
          <cell r="M389" t="str">
            <v>X</v>
          </cell>
          <cell r="N389">
            <v>6985.8870967741941</v>
          </cell>
          <cell r="O389"/>
          <cell r="P389">
            <v>3750</v>
          </cell>
        </row>
        <row r="390">
          <cell r="A390" t="str">
            <v>S450.16XD7001</v>
          </cell>
          <cell r="B390" t="str">
            <v>XD7001</v>
          </cell>
          <cell r="C390"/>
          <cell r="D390" t="str">
            <v>Heating, Eberspächer 2xD4L c/w outlet in heads and cockpit (not with XD6001 &amp; XD6002)</v>
          </cell>
          <cell r="E390" t="str">
            <v>Chauffage Central Eberspacher 2 x D4L avec sorties toilettes &amp; cockpit (pas avec XD6001&amp; XD6002)</v>
          </cell>
          <cell r="F390" t="str">
            <v>Heizung Eberspächer 2x D4L Outlets in Bad &amp; Cockpit (nicht mit XD6001 &amp; XD6002)</v>
          </cell>
          <cell r="G390"/>
          <cell r="H390"/>
          <cell r="I390" t="str">
            <v>Verwarming. Eberspächer 2xD4L incl 7 dagen timer incl. uitgang in natte cel en screen demisters</v>
          </cell>
          <cell r="J390" t="str">
            <v>Calefacción. Eberspächer 2xD4L incluye temporizador 7 dias con salida en aseos y cockpit</v>
          </cell>
          <cell r="K390"/>
          <cell r="L390"/>
          <cell r="M390" t="str">
            <v>X</v>
          </cell>
          <cell r="N390">
            <v>12015.725806451615</v>
          </cell>
          <cell r="O390"/>
          <cell r="P390">
            <v>6450</v>
          </cell>
        </row>
        <row r="391">
          <cell r="A391" t="str">
            <v>S330.16XD7021</v>
          </cell>
          <cell r="B391" t="str">
            <v>XD7021</v>
          </cell>
          <cell r="C391"/>
          <cell r="D391" t="str">
            <v>Additional heating outlet cockpit (only with XD7001)</v>
          </cell>
          <cell r="E391" t="str">
            <v>Sortie chauffage suplémentaire dans le cockpit (uniquement avec XD7001)</v>
          </cell>
          <cell r="F391" t="str">
            <v>Zusätzliche Heizung im Cockpit (nur mit XD7001)</v>
          </cell>
          <cell r="G391"/>
          <cell r="H391"/>
          <cell r="I391" t="str">
            <v>Verwarming in de cockpit</v>
          </cell>
          <cell r="J391" t="str">
            <v>Salida de calefaccion adicional en cockpit (solo con XC7001)</v>
          </cell>
          <cell r="K391"/>
          <cell r="L391"/>
          <cell r="M391" t="str">
            <v>X</v>
          </cell>
          <cell r="N391">
            <v>838.30645161290329</v>
          </cell>
          <cell r="O391"/>
          <cell r="P391">
            <v>450</v>
          </cell>
        </row>
        <row r="392">
          <cell r="A392" t="str">
            <v>F530.16XD7051</v>
          </cell>
          <cell r="B392" t="str">
            <v>XD7051</v>
          </cell>
          <cell r="C392"/>
          <cell r="D392" t="str">
            <v>Hot water ring heating, x matrix blowers in each cabin or head</v>
          </cell>
          <cell r="E392" t="str">
            <v>Chauffage à eau chaude, radiateurs matrix dans chaque cabine et toilette</v>
          </cell>
          <cell r="F392" t="str">
            <v>Heißwasser-Ringheizung, x-Matrix-Gebläse in jeder Kabine oder Bad</v>
          </cell>
          <cell r="G392"/>
          <cell r="H392"/>
          <cell r="I392" t="str">
            <v>Hot water ring heating, x matrix blowers</v>
          </cell>
          <cell r="J392" t="str">
            <v>Calefaccion de circuito de agua caliente, extractores X Matrix en cada cabina o baño</v>
          </cell>
          <cell r="K392"/>
          <cell r="L392"/>
          <cell r="M392" t="str">
            <v>X</v>
          </cell>
          <cell r="N392">
            <v>21423.387096774197</v>
          </cell>
          <cell r="O392"/>
          <cell r="P392">
            <v>11500</v>
          </cell>
        </row>
        <row r="393">
          <cell r="A393" t="str">
            <v>F530.16XD7060</v>
          </cell>
          <cell r="B393" t="str">
            <v>XD7060</v>
          </cell>
          <cell r="C393"/>
          <cell r="D393" t="str">
            <v>Hot water ring heating system in crew cabin (only with XD7051)</v>
          </cell>
          <cell r="E393" t="str">
            <v>Hot water ring heating system in crew cabin (only with XD7051)</v>
          </cell>
          <cell r="F393" t="str">
            <v>Heißwasser Ringheitzung in der Crew Kabine (nur mit XD7051)</v>
          </cell>
          <cell r="G393"/>
          <cell r="H393"/>
          <cell r="I393" t="str">
            <v>Hot water ring heating system in crew cabin (only with XD7051)</v>
          </cell>
          <cell r="J393" t="str">
            <v>Hot water ring heating system in crew cabin (only with XD7051)</v>
          </cell>
          <cell r="K393"/>
          <cell r="L393"/>
          <cell r="M393" t="str">
            <v>X</v>
          </cell>
          <cell r="N393">
            <v>3353.2258064516132</v>
          </cell>
          <cell r="O393"/>
          <cell r="P393">
            <v>1800</v>
          </cell>
        </row>
        <row r="394">
          <cell r="A394" t="str">
            <v>F450.16XD8002</v>
          </cell>
          <cell r="B394" t="str">
            <v>XD8002</v>
          </cell>
          <cell r="C394"/>
          <cell r="D394" t="str">
            <v>Grey waste tank with electric pump for overboard discharge or deck suction</v>
          </cell>
          <cell r="E394" t="str">
            <v>Réservoir eaux usées avec pompe electrique pour décharge ou pompage (fourni sans passe coque)</v>
          </cell>
          <cell r="F394" t="str">
            <v>Grauwassersystem mit elektrischer Pumpe für Über-Bord-Entladung oder Decksabsaugung</v>
          </cell>
          <cell r="G394"/>
          <cell r="H394"/>
          <cell r="I394" t="str">
            <v>Vuilwatersysteem, grijswater &amp; toilet water incl. geen huiddoorvoeren</v>
          </cell>
          <cell r="J394" t="str">
            <v>Sistema aguas residuales, aguas grises y negras sin pasacascos</v>
          </cell>
          <cell r="K394"/>
          <cell r="L394"/>
          <cell r="M394" t="str">
            <v>X</v>
          </cell>
          <cell r="N394">
            <v>4657.2580645161297</v>
          </cell>
          <cell r="O394"/>
          <cell r="P394">
            <v>2500</v>
          </cell>
        </row>
        <row r="395">
          <cell r="A395" t="str">
            <v>S450.16XD8002</v>
          </cell>
          <cell r="B395" t="str">
            <v>XD8002</v>
          </cell>
          <cell r="C395"/>
          <cell r="D395" t="str">
            <v>Grey waste tank with electric pump for overboard discharge or deck suction</v>
          </cell>
          <cell r="E395" t="str">
            <v>Réservoir eaux usées avec pompe electrique pour décharge ou pompage (fourni sans passe coque)</v>
          </cell>
          <cell r="F395" t="str">
            <v>Grauwassersystem mit elektrischer Pumpe für Über-Bord-Entladung oder Decksabsaugung</v>
          </cell>
          <cell r="G395"/>
          <cell r="H395"/>
          <cell r="I395" t="str">
            <v>Vuilwatersysteem, grijswater en toilet water tank,incl. geen huiddoorvoeren</v>
          </cell>
          <cell r="J395" t="str">
            <v>Sistema aguas residuales, aguas grises y tanque de aguas negras sin pasacascos</v>
          </cell>
          <cell r="K395"/>
          <cell r="L395"/>
          <cell r="M395" t="str">
            <v>X</v>
          </cell>
          <cell r="N395">
            <v>4657.2580645161297</v>
          </cell>
          <cell r="O395"/>
          <cell r="P395">
            <v>2500</v>
          </cell>
        </row>
        <row r="396">
          <cell r="A396" t="str">
            <v>C330.16XD8003</v>
          </cell>
          <cell r="B396" t="str">
            <v>XD8003</v>
          </cell>
          <cell r="C396"/>
          <cell r="D396" t="str">
            <v>Grey waste tank with electric pump  for overboard discharge or deck suction</v>
          </cell>
          <cell r="E396" t="str">
            <v>Réservoir eaux usées avec pompe electrique pour décharge ou pompage (fourni sans passe coque)</v>
          </cell>
          <cell r="F396" t="str">
            <v>Grauwassersystem mit elektrischer Pumpe für Über-Bord-Entladung oder Decksabsaugung</v>
          </cell>
          <cell r="G396"/>
          <cell r="H396"/>
          <cell r="I396" t="str">
            <v>Grijze afval watertank met elektrische pomp voor overboord kwijting of via dekafvoer</v>
          </cell>
          <cell r="J396" t="str">
            <v>Sistema aguas residuales, aguas grises y tanque de aguas negras sin pasacascos</v>
          </cell>
          <cell r="K396"/>
          <cell r="L396"/>
          <cell r="M396" t="str">
            <v>X</v>
          </cell>
          <cell r="N396">
            <v>4657.2580645161297</v>
          </cell>
          <cell r="O396"/>
          <cell r="P396">
            <v>2500</v>
          </cell>
        </row>
        <row r="397">
          <cell r="A397" t="str">
            <v>F380.16XD8003</v>
          </cell>
          <cell r="B397" t="str">
            <v>XD8003</v>
          </cell>
          <cell r="C397"/>
          <cell r="D397" t="str">
            <v>Grey waste tank with electric pump for overboard discharge or deck suction</v>
          </cell>
          <cell r="E397" t="str">
            <v>Réservoir eaux usées avec pompe electrique pour décharge ou pompage (fourni sans passe coque)</v>
          </cell>
          <cell r="F397" t="str">
            <v>Grauwassersystem mit elektrischer Pumpe für Über-Bord-Entladung oder Decksabsaugung</v>
          </cell>
          <cell r="G397"/>
          <cell r="H397"/>
          <cell r="I397" t="str">
            <v>Vuilwatersysteem, grijswater &amp; toilet water incl. geen huiddoorvoeren</v>
          </cell>
          <cell r="J397" t="str">
            <v>Sistema aguas residuales, aguas grises y negras sin pasacascos</v>
          </cell>
          <cell r="K397"/>
          <cell r="L397"/>
          <cell r="M397" t="str">
            <v>X</v>
          </cell>
          <cell r="N397">
            <v>4657.2580645161297</v>
          </cell>
          <cell r="O397"/>
          <cell r="P397">
            <v>2500</v>
          </cell>
        </row>
        <row r="398">
          <cell r="A398" t="str">
            <v>F530.16XD8003</v>
          </cell>
          <cell r="B398" t="str">
            <v>XD8003</v>
          </cell>
          <cell r="C398"/>
          <cell r="D398" t="str">
            <v>Grey waste tank with electric pump for overboard discharge or deck suction</v>
          </cell>
          <cell r="E398" t="str">
            <v>Réservoir eaux usées avec pompe electrique pour décharge ou pompage (fourni sans passe coque)</v>
          </cell>
          <cell r="F398" t="str">
            <v>Grauwassersystem mit elektrischer Pumpe für Über-Bord-Entladung oder Decksabsaugung</v>
          </cell>
          <cell r="G398"/>
          <cell r="H398"/>
          <cell r="I398" t="str">
            <v>Waste Tank System Type T</v>
          </cell>
          <cell r="J398" t="str">
            <v>Sistema aguas residuales, aguas grises y tanque de aguas negras sin pasacascos</v>
          </cell>
          <cell r="K398"/>
          <cell r="L398"/>
          <cell r="M398" t="str">
            <v>X</v>
          </cell>
          <cell r="N398">
            <v>5402.4193548387102</v>
          </cell>
          <cell r="O398"/>
          <cell r="P398">
            <v>2900</v>
          </cell>
        </row>
        <row r="399">
          <cell r="A399" t="str">
            <v>S330.16XD8003</v>
          </cell>
          <cell r="B399" t="str">
            <v>XD8003</v>
          </cell>
          <cell r="C399"/>
          <cell r="D399" t="str">
            <v>Grey waste tank with electric pump for overboard discharge or deck suction</v>
          </cell>
          <cell r="E399" t="str">
            <v>Réservoir eaux usées avec pompe electrique pour décharge ou pompage par le pont (fourni sans passe coque)</v>
          </cell>
          <cell r="F399" t="str">
            <v>Grauwassersystem mit elektrischer Pumpe für Über-Bord-Entladung oder Decksabsaugung</v>
          </cell>
          <cell r="G399"/>
          <cell r="H399"/>
          <cell r="I399" t="str">
            <v>Grijze afval watertank met elektrische pomp voor overboord kwijting of via dekafvoer</v>
          </cell>
          <cell r="J399" t="str">
            <v>Sistema aguas residuales, aguas grises y negras sin pasacascos</v>
          </cell>
          <cell r="K399"/>
          <cell r="L399"/>
          <cell r="M399" t="str">
            <v>X</v>
          </cell>
          <cell r="N399">
            <v>4657.2580645161297</v>
          </cell>
          <cell r="O399"/>
          <cell r="P399">
            <v>2500</v>
          </cell>
        </row>
        <row r="400">
          <cell r="A400" t="str">
            <v>C330.16XE2000</v>
          </cell>
          <cell r="B400" t="str">
            <v>XE2000</v>
          </cell>
          <cell r="C400"/>
          <cell r="D400" t="str">
            <v>Fusion MS-AV750, FM Radio/CD/DVD, salon</v>
          </cell>
          <cell r="E400" t="str">
            <v>Fusion MS-AV750, FM Radio/CD/DVD, carré</v>
          </cell>
          <cell r="F400" t="str">
            <v>Fusion MS-AV750, FM Radio/CD/DVD, Salon</v>
          </cell>
          <cell r="G400"/>
          <cell r="H400"/>
          <cell r="I400" t="str">
            <v>Fusion MS-AV750, FM Radio/CD/DVD, salon</v>
          </cell>
          <cell r="J400" t="str">
            <v>Fusion MS-AV750, FM Radio/CD/DVD, salon</v>
          </cell>
          <cell r="K400"/>
          <cell r="L400"/>
          <cell r="M400"/>
          <cell r="N400"/>
          <cell r="O400"/>
          <cell r="P400"/>
        </row>
        <row r="401">
          <cell r="A401" t="str">
            <v>F380.16XE2000</v>
          </cell>
          <cell r="B401" t="str">
            <v>XE2000</v>
          </cell>
          <cell r="C401"/>
          <cell r="D401" t="str">
            <v>Fusion MS-AV750 Fusion FM Radio/CD/DVD, salon</v>
          </cell>
          <cell r="E401" t="str">
            <v>Fusion MS-AV750i Fusion FM Radio/CD/DVD, carré</v>
          </cell>
          <cell r="F401" t="str">
            <v>MS-AV750i Fusion Radio/CD/DVD Player, Salon</v>
          </cell>
          <cell r="G401"/>
          <cell r="H401"/>
          <cell r="I401" t="str">
            <v>MS-AV700i Fusion 700 series DVD Speler AM/FM/VHF</v>
          </cell>
          <cell r="J401" t="str">
            <v>Fusion MS-AV750i Fusion FM Radio/CD/DVD, salon</v>
          </cell>
          <cell r="K401"/>
          <cell r="L401"/>
          <cell r="M401"/>
          <cell r="N401"/>
          <cell r="O401"/>
          <cell r="P401"/>
        </row>
        <row r="402">
          <cell r="A402" t="str">
            <v>F450.16XE2000</v>
          </cell>
          <cell r="B402" t="str">
            <v>XE2000</v>
          </cell>
          <cell r="C402"/>
          <cell r="D402" t="str">
            <v>Fusion MS-AV750, FM Radio/CD/DVD, salon</v>
          </cell>
          <cell r="E402" t="str">
            <v>Fusion MS-AV750, FM Radio/CD/DVD, carré</v>
          </cell>
          <cell r="F402" t="str">
            <v>Fusion MS-AV750, FM Radio/CD/DVD, Salon</v>
          </cell>
          <cell r="G402"/>
          <cell r="H402"/>
          <cell r="I402" t="str">
            <v>MS-AV700i Fusion 700 series DVD Speler AM/FM/VHF</v>
          </cell>
          <cell r="J402" t="str">
            <v>Fusion MS-AV750, FM Radio/CD/DVD, salon</v>
          </cell>
          <cell r="K402"/>
          <cell r="L402"/>
          <cell r="M402"/>
          <cell r="N402"/>
          <cell r="O402"/>
          <cell r="P402"/>
        </row>
        <row r="403">
          <cell r="A403" t="str">
            <v>F530.16XE2000</v>
          </cell>
          <cell r="B403" t="str">
            <v>XE2000</v>
          </cell>
          <cell r="C403"/>
          <cell r="D403" t="str">
            <v>MS-AV750 Fusion 750 series DVD Player AM/FM/VHF</v>
          </cell>
          <cell r="E403" t="str">
            <v>MS-AV750 Fusion 750 series DVD Player AM/FM/VHF</v>
          </cell>
          <cell r="F403" t="str">
            <v>MS-AV750 Fusion 750 Serie DVD Spieler AM/FM/VHF</v>
          </cell>
          <cell r="G403"/>
          <cell r="H403"/>
          <cell r="I403" t="str">
            <v>MS-AV700i Fusion 700 series DVD Speler AM/FM/VHF</v>
          </cell>
          <cell r="J403" t="str">
            <v>MS-AV750 Fusion 750 series DVD Player AM/FM/VHF</v>
          </cell>
          <cell r="K403"/>
          <cell r="L403"/>
          <cell r="M403"/>
          <cell r="N403"/>
          <cell r="O403"/>
          <cell r="P403"/>
        </row>
        <row r="404">
          <cell r="A404" t="str">
            <v>S330.16XE2000</v>
          </cell>
          <cell r="B404" t="str">
            <v>XE2000</v>
          </cell>
          <cell r="C404"/>
          <cell r="D404" t="str">
            <v>Fusion MS-AV750, FM Radio/CD/DVD, salon</v>
          </cell>
          <cell r="E404" t="str">
            <v>Fusion MS-AV750, FM Radio/CD/DVD, carré</v>
          </cell>
          <cell r="F404" t="str">
            <v>Fusion MS-AV750, FM Radio/CD/DVD, Salon</v>
          </cell>
          <cell r="G404"/>
          <cell r="H404"/>
          <cell r="I404" t="str">
            <v>Fusion MS-AV750, FM Radio/CD/DVD, salon</v>
          </cell>
          <cell r="J404" t="str">
            <v>Fusion MS-AV750, FM Radio/CD/DVD, salon</v>
          </cell>
          <cell r="K404"/>
          <cell r="L404"/>
          <cell r="M404"/>
          <cell r="N404"/>
          <cell r="O404"/>
          <cell r="P404"/>
        </row>
        <row r="405">
          <cell r="A405" t="str">
            <v>S450.16XE2000</v>
          </cell>
          <cell r="B405" t="str">
            <v>XE2000</v>
          </cell>
          <cell r="C405"/>
          <cell r="D405" t="str">
            <v>Fusion MS-AV750, FM Radio/CD/DVD, salon</v>
          </cell>
          <cell r="E405" t="str">
            <v>Fusion MS-AV750, FM Radio/CD/DVD, carré</v>
          </cell>
          <cell r="F405" t="str">
            <v>Fusion MS-AV750, FM Radio/CD/DVD, Salon</v>
          </cell>
          <cell r="G405"/>
          <cell r="H405"/>
          <cell r="I405" t="str">
            <v>MS-AV700i Fusion 700 Series DVD Speler AM/ FM / VHF/ ipod/ USB- Fusion Link</v>
          </cell>
          <cell r="J405" t="str">
            <v>Fusion MS-AV750, FM Radio/CD/DVD, salon</v>
          </cell>
          <cell r="K405"/>
          <cell r="L405"/>
          <cell r="M405"/>
          <cell r="N405"/>
          <cell r="O405"/>
          <cell r="P405"/>
        </row>
        <row r="406">
          <cell r="A406" t="str">
            <v>F380.16XE2001</v>
          </cell>
          <cell r="B406" t="str">
            <v>XE2001</v>
          </cell>
          <cell r="C406"/>
          <cell r="D406" t="str">
            <v>Fusion MS-AV750 Fusion FM Radio/CD/DVD, flybridge</v>
          </cell>
          <cell r="E406" t="str">
            <v>Fusion MS-AV750i Fusion FM Radio/CD/DVD, flybridge</v>
          </cell>
          <cell r="F406" t="str">
            <v>Fusion MS-AV750i Fusion FM Radio/CD/DVD Flybridge</v>
          </cell>
          <cell r="G406"/>
          <cell r="H406"/>
          <cell r="I406" t="str">
            <v>Entertainment system 2</v>
          </cell>
          <cell r="J406" t="str">
            <v>Fusion MS-AV750i Fusion FM Radio/CD/DVD, flybridge</v>
          </cell>
          <cell r="K406"/>
          <cell r="L406"/>
          <cell r="M406"/>
          <cell r="N406"/>
          <cell r="O406"/>
          <cell r="P406"/>
        </row>
        <row r="407">
          <cell r="A407" t="str">
            <v>F450.16XE2001</v>
          </cell>
          <cell r="B407" t="str">
            <v>XE2001</v>
          </cell>
          <cell r="C407"/>
          <cell r="D407" t="str">
            <v>Fusion MS-AV750, FM Radio/CD/DVD, flybridge</v>
          </cell>
          <cell r="E407" t="str">
            <v>Fusion MS-AV750, FM Radio/CD/DVD, flybridge</v>
          </cell>
          <cell r="F407" t="str">
            <v>Fusion MS-AV750, FM Radio/CD/DVD, Flybridge</v>
          </cell>
          <cell r="G407"/>
          <cell r="H407"/>
          <cell r="I407" t="str">
            <v>Entertainment system 2</v>
          </cell>
          <cell r="J407" t="str">
            <v>Fusion MS-AV750, FM Radio/CD/DVD, flybridge</v>
          </cell>
          <cell r="K407"/>
          <cell r="L407"/>
          <cell r="M407"/>
          <cell r="N407"/>
          <cell r="O407"/>
          <cell r="P407"/>
        </row>
        <row r="408">
          <cell r="A408" t="str">
            <v>F530.16XE2001</v>
          </cell>
          <cell r="B408" t="str">
            <v>XE2001</v>
          </cell>
          <cell r="C408"/>
          <cell r="D408" t="str">
            <v>MS-AV750 Fusion 750 series DVD Player AM/FM/VHF (flybridge)</v>
          </cell>
          <cell r="E408" t="str">
            <v>MS-AV750 Fusion 750 series DVD Player AM/FM/VHF (flybridge)</v>
          </cell>
          <cell r="F408" t="str">
            <v>MS-AV750 Fusion 750 Serie DVD Player AM/FM/VHF (Flybridge)</v>
          </cell>
          <cell r="G408"/>
          <cell r="H408"/>
          <cell r="I408" t="str">
            <v>Entertainment system 2</v>
          </cell>
          <cell r="J408" t="str">
            <v>MS-AV750 Fusion 750 series DVD Player AM/FM/VHF (flybridge)</v>
          </cell>
          <cell r="K408"/>
          <cell r="L408"/>
          <cell r="M408"/>
          <cell r="N408"/>
          <cell r="O408"/>
          <cell r="P408"/>
        </row>
        <row r="409">
          <cell r="A409" t="str">
            <v>C330.16XE2002</v>
          </cell>
          <cell r="B409" t="str">
            <v>XE2002</v>
          </cell>
          <cell r="C409"/>
          <cell r="D409" t="str">
            <v>Fusion MS-AV750, FM Radio/CD/DVD, owner cabin</v>
          </cell>
          <cell r="E409" t="str">
            <v>Fusion MS-AV750, FM Radio/CD/DVD, cabine propriétaire</v>
          </cell>
          <cell r="F409" t="str">
            <v>Fusion MS-AV750, FM Radio/CD/DVD, Eignerkabine</v>
          </cell>
          <cell r="G409"/>
          <cell r="H409"/>
          <cell r="I409" t="str">
            <v>Fusion MS-AV750, FM Radio/CD/DVD, eigenaars cabin</v>
          </cell>
          <cell r="J409" t="str">
            <v>Fusion MS-AV750, FM Radio/CD/DVD, camarote propietario</v>
          </cell>
          <cell r="K409"/>
          <cell r="L409"/>
          <cell r="M409"/>
          <cell r="N409"/>
          <cell r="O409"/>
          <cell r="P409"/>
        </row>
        <row r="410">
          <cell r="A410" t="str">
            <v>F380.16XE2002</v>
          </cell>
          <cell r="B410" t="str">
            <v>XE2002</v>
          </cell>
          <cell r="C410"/>
          <cell r="D410" t="str">
            <v>Fusion MS-AV750 Fusion FM Radio/CD/DVD, owner cabin</v>
          </cell>
          <cell r="E410" t="str">
            <v>Fusion MS-AV750i Fusion FM Radio/CD/DVD, cabine propriétaire</v>
          </cell>
          <cell r="F410" t="str">
            <v>Fusion MS-AV750i Fusion FM Radio/CD/DVD, Eignerkabine</v>
          </cell>
          <cell r="G410"/>
          <cell r="H410"/>
          <cell r="I410" t="str">
            <v>Entertainment system 3 (fwd cabin)</v>
          </cell>
          <cell r="J410" t="str">
            <v>Fusion MS-AV750i, FM Radio/CD/DVD, camarote propietario</v>
          </cell>
          <cell r="K410"/>
          <cell r="L410"/>
          <cell r="M410"/>
          <cell r="N410"/>
          <cell r="O410"/>
          <cell r="P410"/>
        </row>
        <row r="411">
          <cell r="A411" t="str">
            <v>F450.16XE2002</v>
          </cell>
          <cell r="B411" t="str">
            <v>XE2002</v>
          </cell>
          <cell r="C411"/>
          <cell r="D411" t="str">
            <v>Fusion MS-AV750, FM Radio/CD/DVD, owner cabin</v>
          </cell>
          <cell r="E411" t="str">
            <v>Fusion MS-AV750, FM Radio/CD/DVD, cabine propriétaire</v>
          </cell>
          <cell r="F411" t="str">
            <v>Fusion MS-AV750, FM Radio/CD/DVD, Eignerkabine</v>
          </cell>
          <cell r="G411"/>
          <cell r="H411"/>
          <cell r="I411" t="str">
            <v>Entertainment system 3 (fwd cabin)</v>
          </cell>
          <cell r="J411" t="str">
            <v>Fusion MS-AV750, FM Radio/CD/DVD, camarote propietario</v>
          </cell>
          <cell r="K411"/>
          <cell r="L411"/>
          <cell r="M411"/>
          <cell r="N411"/>
          <cell r="O411"/>
          <cell r="P411"/>
        </row>
        <row r="412">
          <cell r="A412" t="str">
            <v>F530.16XE2002</v>
          </cell>
          <cell r="B412" t="str">
            <v>XE2002</v>
          </cell>
          <cell r="C412"/>
          <cell r="D412" t="str">
            <v>MS-AV750 Fusion 750 series DVD Player AM/FM/VHF</v>
          </cell>
          <cell r="E412" t="str">
            <v>MS-AV750 Fusion 750 series DVD Player AM/FM/VHF</v>
          </cell>
          <cell r="F412" t="str">
            <v>MS-AV750 Fusion 750 Serie DVD Player AM/FM/VHF</v>
          </cell>
          <cell r="G412"/>
          <cell r="H412"/>
          <cell r="I412" t="str">
            <v>Entertainment system 3 (fwd cabin)</v>
          </cell>
          <cell r="J412" t="str">
            <v>MS-AV750 Fusion 750 series DVD Player AM/FM/VHF</v>
          </cell>
          <cell r="K412"/>
          <cell r="L412"/>
          <cell r="M412"/>
          <cell r="N412"/>
          <cell r="O412"/>
          <cell r="P412"/>
        </row>
        <row r="413">
          <cell r="A413" t="str">
            <v>S450.16XE2002</v>
          </cell>
          <cell r="B413" t="str">
            <v>XE2002</v>
          </cell>
          <cell r="C413"/>
          <cell r="D413" t="str">
            <v>Fusion MS-AV750, FM Radio/CD/DVD, master cabin</v>
          </cell>
          <cell r="E413" t="str">
            <v>Fusion MS-AV750, FM Radio/CD/DVD, cabine propriétaire</v>
          </cell>
          <cell r="F413" t="str">
            <v>Fusion MS-AV750, FM Radio/CD/DVD, Hauptkabine</v>
          </cell>
          <cell r="G413"/>
          <cell r="H413"/>
          <cell r="I413" t="str">
            <v>Entertainment system 3 (fwd cabin)</v>
          </cell>
          <cell r="J413" t="str">
            <v>Fusion MS-AV750, FM Radio/CD/DVD, camarote principal</v>
          </cell>
          <cell r="K413"/>
          <cell r="L413"/>
          <cell r="M413"/>
          <cell r="N413"/>
          <cell r="O413"/>
          <cell r="P413"/>
        </row>
        <row r="414">
          <cell r="A414" t="str">
            <v>F530.16XE2003</v>
          </cell>
          <cell r="B414" t="str">
            <v>XE2003</v>
          </cell>
          <cell r="C414"/>
          <cell r="D414" t="str">
            <v>MS-AV750 Fusion 750 series DVD Player AM/FM/VHF</v>
          </cell>
          <cell r="E414" t="str">
            <v>MS-AV750 Fusion 750 series DVD Player AM/FM/VHF</v>
          </cell>
          <cell r="F414" t="str">
            <v>MS-AV750 Fusion 750 Serie DVD Player AM/FM/VHF</v>
          </cell>
          <cell r="G414"/>
          <cell r="H414"/>
          <cell r="I414" t="str">
            <v>Entertainment system 4 (mid cabin)</v>
          </cell>
          <cell r="J414" t="str">
            <v>MS-AV750 Fusion 750 series DVD Player AM/FM/VHF</v>
          </cell>
          <cell r="K414"/>
          <cell r="L414"/>
          <cell r="M414"/>
          <cell r="N414"/>
          <cell r="O414"/>
          <cell r="P414"/>
        </row>
        <row r="415">
          <cell r="A415" t="str">
            <v>F450.16XE2004</v>
          </cell>
          <cell r="B415" t="str">
            <v>XE2004</v>
          </cell>
          <cell r="C415"/>
          <cell r="D415" t="str">
            <v>Fusion MS-AV750, FM Radio/CD/DVD, guest cabin</v>
          </cell>
          <cell r="E415" t="str">
            <v>Fusion MS-AV750, FM Radio/CD/DVD, cabine invités</v>
          </cell>
          <cell r="F415" t="str">
            <v>Fusion MS-AV750, FM Radio/CD/DVD, Gastkabine</v>
          </cell>
          <cell r="G415"/>
          <cell r="H415"/>
          <cell r="I415" t="str">
            <v>Entertainment system 5 (aft cabin)</v>
          </cell>
          <cell r="J415" t="str">
            <v>Fusion MS-AV750, FM Radio/CD/DVD, camarote invitados</v>
          </cell>
          <cell r="K415"/>
          <cell r="L415"/>
          <cell r="M415"/>
          <cell r="N415"/>
          <cell r="O415"/>
          <cell r="P415"/>
        </row>
        <row r="416">
          <cell r="A416" t="str">
            <v>S450.16XE2004</v>
          </cell>
          <cell r="B416" t="str">
            <v>XE2004</v>
          </cell>
          <cell r="C416"/>
          <cell r="D416" t="str">
            <v>Fusion MS-AV750, FM Radio/CD/DVD, guest cabin</v>
          </cell>
          <cell r="E416" t="str">
            <v>Fusion MS-AV750, FM Radio/CD/DVD, cabine invités</v>
          </cell>
          <cell r="F416" t="str">
            <v>Fusion MS-AV750, FM Radio/CD/DVD, Gastkabine</v>
          </cell>
          <cell r="G416"/>
          <cell r="H416"/>
          <cell r="I416" t="str">
            <v>Entertainment system 5 (aft cabin)</v>
          </cell>
          <cell r="J416" t="str">
            <v>Fusion MS-AV750, FM Radio/CD/DVD, camarote invitados</v>
          </cell>
          <cell r="K416"/>
          <cell r="L416"/>
          <cell r="M416"/>
          <cell r="N416"/>
          <cell r="O416"/>
          <cell r="P416"/>
        </row>
        <row r="417">
          <cell r="A417" t="str">
            <v>F530.16XE2005</v>
          </cell>
          <cell r="B417" t="str">
            <v>XE2005</v>
          </cell>
          <cell r="C417"/>
          <cell r="D417" t="str">
            <v>MS-AV750 Fusion 750 series DVD player AM/FM/VHF with remote control</v>
          </cell>
          <cell r="E417" t="str">
            <v>MS-AV750 Fusion 750 series DVD player AM/FM/VHF</v>
          </cell>
          <cell r="F417" t="str">
            <v>MS-AV750 Fusion 750 Serie DVD Player AM/FM/VHF inklusive Fernbedienung</v>
          </cell>
          <cell r="G417"/>
          <cell r="H417"/>
          <cell r="I417" t="str">
            <v>Entertainment system 6 (master cabin)</v>
          </cell>
          <cell r="J417" t="str">
            <v>MS-AV750 Fusion 750 series DVD player AM/FM/VHF</v>
          </cell>
          <cell r="K417"/>
          <cell r="L417"/>
          <cell r="M417"/>
          <cell r="N417"/>
          <cell r="O417"/>
          <cell r="P417"/>
        </row>
        <row r="418">
          <cell r="A418" t="str">
            <v>C330.16XE2101</v>
          </cell>
          <cell r="B418" t="str">
            <v>XE2101</v>
          </cell>
          <cell r="C418"/>
          <cell r="D418" t="str">
            <v>2 High end 2-way speakers in salon</v>
          </cell>
          <cell r="E418" t="str">
            <v>2 hauts parleurs 2 voies dans le carré</v>
          </cell>
          <cell r="F418" t="str">
            <v>2 High End 2-Wege Lautsprecher im Salon</v>
          </cell>
          <cell r="G418"/>
          <cell r="H418"/>
          <cell r="I418" t="str">
            <v>4 High end 2-way luidsprekers in salon</v>
          </cell>
          <cell r="J418" t="str">
            <v>4 Altavoces alta gama de 2 vias en salon</v>
          </cell>
          <cell r="K418"/>
          <cell r="L418"/>
          <cell r="M418"/>
          <cell r="N418"/>
          <cell r="O418"/>
          <cell r="P418"/>
        </row>
        <row r="419">
          <cell r="A419" t="str">
            <v>F380.16XE2101</v>
          </cell>
          <cell r="B419" t="str">
            <v>XE2101</v>
          </cell>
          <cell r="C419"/>
          <cell r="D419" t="str">
            <v>4x high end 2 way speakers, white, salon</v>
          </cell>
          <cell r="E419" t="str">
            <v>4 hauts parleurs 2 voies dans le carré ( blanc)</v>
          </cell>
          <cell r="F419" t="str">
            <v>4x High End 2-Wege Lautsprecher, weiß, im Salon</v>
          </cell>
          <cell r="G419"/>
          <cell r="H419"/>
          <cell r="I419" t="str">
            <v>2x MS-CL602 Fusion Luidspreker</v>
          </cell>
          <cell r="J419" t="str">
            <v>4x Altavoces alta gama de 2 vias en flybridge</v>
          </cell>
          <cell r="K419"/>
          <cell r="L419"/>
          <cell r="M419"/>
          <cell r="N419"/>
          <cell r="O419"/>
          <cell r="P419"/>
        </row>
        <row r="420">
          <cell r="A420" t="str">
            <v>F450.16XE2101</v>
          </cell>
          <cell r="B420" t="str">
            <v>XE2101</v>
          </cell>
          <cell r="C420"/>
          <cell r="D420" t="str">
            <v>4x high end 2 way speakers, white, salon</v>
          </cell>
          <cell r="E420" t="str">
            <v>4 hauts parleurs 2 voies dans le carré ( blanc)</v>
          </cell>
          <cell r="F420" t="str">
            <v>4x High End 2-Wege Lautsprecher, weiß, im Salon</v>
          </cell>
          <cell r="G420"/>
          <cell r="H420"/>
          <cell r="I420" t="str">
            <v>2x MS-CL602 Fusion Luidspreker</v>
          </cell>
          <cell r="J420" t="str">
            <v>4x Altavoces alta gama de 2 vias en flybridge</v>
          </cell>
          <cell r="K420"/>
          <cell r="L420"/>
          <cell r="M420"/>
          <cell r="N420"/>
          <cell r="O420"/>
          <cell r="P420"/>
        </row>
        <row r="421">
          <cell r="A421" t="str">
            <v>F530.16XE2101</v>
          </cell>
          <cell r="B421" t="str">
            <v>XE2101</v>
          </cell>
          <cell r="C421"/>
          <cell r="D421" t="str">
            <v>4x high end 2 way louspeakers, white</v>
          </cell>
          <cell r="E421" t="str">
            <v>4 x MS-CL602 , 6"""" Fusion Loud Hp , blanc</v>
          </cell>
          <cell r="F421" t="str">
            <v>4x High End 2-Wege Lautsprecher, weiß</v>
          </cell>
          <cell r="G421"/>
          <cell r="H421"/>
          <cell r="I421" t="str">
            <v>2x MS-CL602 Fusion Luidspreker</v>
          </cell>
          <cell r="J421" t="str">
            <v>2x MS-CL602 Fusion altavoces</v>
          </cell>
          <cell r="K421"/>
          <cell r="L421"/>
          <cell r="M421"/>
          <cell r="N421"/>
          <cell r="O421"/>
          <cell r="P421"/>
        </row>
        <row r="422">
          <cell r="A422" t="str">
            <v>S330.16XE2101</v>
          </cell>
          <cell r="B422" t="str">
            <v>XE2101</v>
          </cell>
          <cell r="C422"/>
          <cell r="D422" t="str">
            <v>2 x high end 2 way speakers, white, salon</v>
          </cell>
          <cell r="E422" t="str">
            <v>2 hauts parleurs 2 voies dans le carré, blanc</v>
          </cell>
          <cell r="F422" t="str">
            <v>2x High End 2-Wege Lautsprecher, weiß, im Salon</v>
          </cell>
          <cell r="G422"/>
          <cell r="H422"/>
          <cell r="I422" t="str">
            <v>2 High end 2-way luidsprekers in salon</v>
          </cell>
          <cell r="J422" t="str">
            <v>2 High end 2-way speakers in salon</v>
          </cell>
          <cell r="K422"/>
          <cell r="L422"/>
          <cell r="M422"/>
          <cell r="N422"/>
          <cell r="O422"/>
          <cell r="P422"/>
        </row>
        <row r="423">
          <cell r="A423" t="str">
            <v>S450.16XE2101</v>
          </cell>
          <cell r="B423" t="str">
            <v>XE2101</v>
          </cell>
          <cell r="C423"/>
          <cell r="D423" t="str">
            <v>4x high end 2 way loudspeaker (white) in salon</v>
          </cell>
          <cell r="E423" t="str">
            <v>4 hauts parleurs 2 voies dans le carré, blanc</v>
          </cell>
          <cell r="F423" t="str">
            <v>4x High End 2-Wege Lautsprecher, weiß, im Salon</v>
          </cell>
          <cell r="G423"/>
          <cell r="H423"/>
          <cell r="I423" t="str">
            <v>2x MS-CL602 Fusion Luidspreker in salon</v>
          </cell>
          <cell r="J423" t="str">
            <v>4x MS-CL602 Fusion altavoces en salon</v>
          </cell>
          <cell r="K423"/>
          <cell r="L423"/>
          <cell r="M423"/>
          <cell r="N423"/>
          <cell r="O423"/>
          <cell r="P423"/>
        </row>
        <row r="424">
          <cell r="A424" t="str">
            <v>F380.16XE2102</v>
          </cell>
          <cell r="B424" t="str">
            <v>XE2102</v>
          </cell>
          <cell r="C424"/>
          <cell r="D424" t="str">
            <v>2x high end 2 way speakers white in flybridge</v>
          </cell>
          <cell r="E424" t="str">
            <v>2 hauts parleurs 2 voies dans le flybridge, blanc</v>
          </cell>
          <cell r="F424" t="str">
            <v>2x High End 2-Wege Lautsprecher, weiß in Flybridge</v>
          </cell>
          <cell r="G424"/>
          <cell r="H424"/>
          <cell r="I424" t="str">
            <v>2x MS-FR602 Fusion 6"""" Marine 2 Weg Luidspreker (flybridge)</v>
          </cell>
          <cell r="J424" t="str">
            <v>2x Altavoces alta gama de 2 vias en flybridge</v>
          </cell>
          <cell r="K424"/>
          <cell r="L424"/>
          <cell r="M424"/>
          <cell r="N424"/>
          <cell r="O424"/>
          <cell r="P424"/>
        </row>
        <row r="425">
          <cell r="A425" t="str">
            <v>F450.16XE2102</v>
          </cell>
          <cell r="B425" t="str">
            <v>XE2102</v>
          </cell>
          <cell r="C425"/>
          <cell r="D425" t="str">
            <v>4x high end 2 way loudspeaker watertight flybridge</v>
          </cell>
          <cell r="E425" t="str">
            <v>4 hauts parleurs étanches 2 voies dans la cabine propriétaire</v>
          </cell>
          <cell r="F425" t="str">
            <v>4x High End 2-Wege Lautsprecher, wasserfest, Flybridge</v>
          </cell>
          <cell r="G425"/>
          <cell r="H425"/>
          <cell r="I425" t="str">
            <v>2x MS-FR602 Fusion 6"""" Marine 2 Weg Luidspreker (flybridge)</v>
          </cell>
          <cell r="J425" t="str">
            <v>4x Altavoces alta gama de 2 vias en flybridge</v>
          </cell>
          <cell r="K425"/>
          <cell r="L425"/>
          <cell r="M425"/>
          <cell r="N425"/>
          <cell r="O425"/>
          <cell r="P425"/>
        </row>
        <row r="426">
          <cell r="A426" t="str">
            <v>F530.16XE2102</v>
          </cell>
          <cell r="B426" t="str">
            <v>XE2102</v>
          </cell>
          <cell r="C426"/>
          <cell r="D426" t="str">
            <v>4x high end 2 way watertight speakers, white, flybridge</v>
          </cell>
          <cell r="E426" t="str">
            <v>4 hauts parleurs étanches 2 voies dans la cabine propriétaire</v>
          </cell>
          <cell r="F426" t="str">
            <v>4x High End 2-Wege wasserfeste Lautsprecher, weiß, Flybridge</v>
          </cell>
          <cell r="G426"/>
          <cell r="H426"/>
          <cell r="I426" t="str">
            <v>2x MS-FR602 Fusion 6"""" Marine 2 Weg Luidspreker (flybridge)</v>
          </cell>
          <cell r="J426" t="str">
            <v>4x Fusion SG-F65W 6"""" Altavoz marino 2 vías (flybridge)</v>
          </cell>
          <cell r="K426"/>
          <cell r="L426"/>
          <cell r="M426"/>
          <cell r="N426"/>
          <cell r="O426"/>
          <cell r="P426"/>
        </row>
        <row r="427">
          <cell r="A427" t="str">
            <v>C330.16XE2103</v>
          </cell>
          <cell r="B427" t="str">
            <v>XE2103</v>
          </cell>
          <cell r="C427"/>
          <cell r="D427" t="str">
            <v>2 High end 2 way speaker in owner cabin</v>
          </cell>
          <cell r="E427" t="str">
            <v>2 hauts parleurs 2 voies dans la cabine propriétaire</v>
          </cell>
          <cell r="F427" t="str">
            <v>2 High end 2-Wege Lautsprecher in Eignerkabine</v>
          </cell>
          <cell r="G427"/>
          <cell r="H427"/>
          <cell r="I427" t="str">
            <v>2 High end 2-weg luidsprekers in eigenare cabine</v>
          </cell>
          <cell r="J427" t="str">
            <v>2x Altavoces alta gama de 2 vias en camarote propietario</v>
          </cell>
          <cell r="K427"/>
          <cell r="L427"/>
          <cell r="M427"/>
          <cell r="N427"/>
          <cell r="O427"/>
          <cell r="P427"/>
        </row>
        <row r="428">
          <cell r="A428" t="str">
            <v>F380.16XE2103</v>
          </cell>
          <cell r="B428" t="str">
            <v>XE2103</v>
          </cell>
          <cell r="C428"/>
          <cell r="D428" t="str">
            <v>2x high end 2 way speakers white in owner cabin</v>
          </cell>
          <cell r="E428" t="str">
            <v>2 hauts parleurs 2 voies dans la cabine propriétaire, blanc</v>
          </cell>
          <cell r="F428" t="str">
            <v>2x High end 2-Wege Lautsprecher, weiß, in Eignerkabine</v>
          </cell>
          <cell r="G428"/>
          <cell r="H428"/>
          <cell r="I428" t="str">
            <v>Speakers 3 (fwd cabin)</v>
          </cell>
          <cell r="J428" t="str">
            <v>2x Altavoces alta gama de 2 vias en camarote propietario</v>
          </cell>
          <cell r="K428"/>
          <cell r="L428"/>
          <cell r="M428"/>
          <cell r="N428"/>
          <cell r="O428"/>
          <cell r="P428"/>
        </row>
        <row r="429">
          <cell r="A429" t="str">
            <v>F450.16XE2103</v>
          </cell>
          <cell r="B429" t="str">
            <v>XE2103</v>
          </cell>
          <cell r="C429"/>
          <cell r="D429" t="str">
            <v>2x high end 2 way speakers white in owner cabin</v>
          </cell>
          <cell r="E429" t="str">
            <v>2 hauts parleurs 2 voies dans la cabine propriétaire, blanc</v>
          </cell>
          <cell r="F429" t="str">
            <v>2x High end 2-Wege Lautsprecher, weiß, in Eignerkabine</v>
          </cell>
          <cell r="G429"/>
          <cell r="H429"/>
          <cell r="I429" t="str">
            <v>Speakers 3 (fwd cabin)</v>
          </cell>
          <cell r="J429" t="str">
            <v>2x Altavoces alta gama de 2 vias en camarote propietario</v>
          </cell>
          <cell r="K429"/>
          <cell r="L429"/>
          <cell r="M429"/>
          <cell r="N429"/>
          <cell r="O429"/>
          <cell r="P429"/>
        </row>
        <row r="430">
          <cell r="A430" t="str">
            <v>F530.16XE2103</v>
          </cell>
          <cell r="B430" t="str">
            <v>XE2103</v>
          </cell>
          <cell r="C430"/>
          <cell r="D430" t="str">
            <v>2x high end 2 way loudspeakers, white</v>
          </cell>
          <cell r="E430" t="str">
            <v>2x hauts parleurs 2 voies , blancs</v>
          </cell>
          <cell r="F430" t="str">
            <v>2x High End 2-Wege Lautsprecher, weiß</v>
          </cell>
          <cell r="G430"/>
          <cell r="H430"/>
          <cell r="I430" t="str">
            <v>Speakers 3 (fwd cabin)</v>
          </cell>
          <cell r="J430" t="str">
            <v>2x MS-CL602 6"" altavoces 2 vias, blanco</v>
          </cell>
          <cell r="K430"/>
          <cell r="L430"/>
          <cell r="M430"/>
          <cell r="N430"/>
          <cell r="O430"/>
          <cell r="P430"/>
        </row>
        <row r="431">
          <cell r="A431" t="str">
            <v>S450.16XE2103</v>
          </cell>
          <cell r="B431" t="str">
            <v>XE2103</v>
          </cell>
          <cell r="C431"/>
          <cell r="D431" t="str">
            <v>2x high end 2 way loudspeakers (white) in master cabin</v>
          </cell>
          <cell r="E431" t="str">
            <v>2 hauts parleurs 2 voies dans la cabine propriétaire, blanc</v>
          </cell>
          <cell r="F431" t="str">
            <v>2x High end 2-Wege Lautsprecher, weiß, in Hauptkabine</v>
          </cell>
          <cell r="G431"/>
          <cell r="H431"/>
          <cell r="I431" t="str">
            <v>Speakers 3 (fwd cabin)</v>
          </cell>
          <cell r="J431" t="str">
            <v>2x Altavoces alta gama de 2 vias en camarote principal</v>
          </cell>
          <cell r="K431"/>
          <cell r="L431"/>
          <cell r="M431"/>
          <cell r="N431"/>
          <cell r="O431"/>
          <cell r="P431"/>
        </row>
        <row r="432">
          <cell r="A432" t="str">
            <v>F530.16XE2104</v>
          </cell>
          <cell r="B432" t="str">
            <v>XE2104</v>
          </cell>
          <cell r="C432"/>
          <cell r="D432" t="str">
            <v>2x high end 2 way loudspeakers, white</v>
          </cell>
          <cell r="E432" t="str">
            <v>2x hauts parleurs 2 voies , blancs</v>
          </cell>
          <cell r="F432" t="str">
            <v>2x High End 2-Wege Lautsprecher, weiß</v>
          </cell>
          <cell r="G432"/>
          <cell r="H432"/>
          <cell r="I432" t="str">
            <v>Speakers 4 (mid cabin)</v>
          </cell>
          <cell r="J432" t="str">
            <v>2x MS-CL602 6"" altavoces 2 vias, blanco</v>
          </cell>
          <cell r="K432"/>
          <cell r="L432"/>
          <cell r="M432"/>
          <cell r="N432"/>
          <cell r="O432"/>
          <cell r="P432"/>
        </row>
        <row r="433">
          <cell r="A433" t="str">
            <v>F450.16XE2105</v>
          </cell>
          <cell r="B433" t="str">
            <v>XE2105</v>
          </cell>
          <cell r="C433"/>
          <cell r="D433" t="str">
            <v>2x high end 2 way speakers white in guest cabin</v>
          </cell>
          <cell r="E433" t="str">
            <v>2 hauts parleurs 2 voies dans la cabine invités</v>
          </cell>
          <cell r="F433" t="str">
            <v>2x High end 2-Wege Lautsprecher, weiß, in Gastkabine</v>
          </cell>
          <cell r="G433"/>
          <cell r="H433"/>
          <cell r="I433" t="str">
            <v>Speakers 5 (aft cabin)</v>
          </cell>
          <cell r="J433" t="str">
            <v>2x Altavoces alta gama de 2 vias en camarote invitados</v>
          </cell>
          <cell r="K433"/>
          <cell r="L433"/>
          <cell r="M433"/>
          <cell r="N433"/>
          <cell r="O433"/>
          <cell r="P433"/>
        </row>
        <row r="434">
          <cell r="A434" t="str">
            <v>S450.16XE2105</v>
          </cell>
          <cell r="B434" t="str">
            <v>XE2105</v>
          </cell>
          <cell r="C434"/>
          <cell r="D434" t="str">
            <v>2x high end 2 way loudspeakers (white) in guest cabin</v>
          </cell>
          <cell r="E434" t="str">
            <v>2 hauts parleurs 2 voies dans la cabine invités, blanc</v>
          </cell>
          <cell r="F434" t="str">
            <v>2x High end 2-Wege Lautsprecher, weiß, in Gastkabine</v>
          </cell>
          <cell r="G434"/>
          <cell r="H434"/>
          <cell r="I434" t="str">
            <v>2x MS-FR602 Fusion 2 Way Loudspeaker (aft cabin)</v>
          </cell>
          <cell r="J434" t="str">
            <v>2x MS-FR602 Fusion Altavoz 2 vias blanco (aft cabin)</v>
          </cell>
          <cell r="K434"/>
          <cell r="L434"/>
          <cell r="M434"/>
          <cell r="N434"/>
          <cell r="O434"/>
          <cell r="P434"/>
        </row>
        <row r="435">
          <cell r="A435" t="str">
            <v>F530.16XE2106</v>
          </cell>
          <cell r="B435" t="str">
            <v>XE2106</v>
          </cell>
          <cell r="C435"/>
          <cell r="D435" t="str">
            <v>4 x high end 2 way loudspeaker (master cabin)</v>
          </cell>
          <cell r="E435" t="str">
            <v>4 x Loud Hp 2 voies dans Master cabin</v>
          </cell>
          <cell r="F435" t="str">
            <v>4x High End 2-Wege Lautsprecher (Hauptkabine)</v>
          </cell>
          <cell r="G435"/>
          <cell r="H435"/>
          <cell r="I435" t="str">
            <v>2x MS-FR602 Fusion 6"""" Marine 2 Weg Luidspreker (eigenaarshut)</v>
          </cell>
          <cell r="J435" t="str">
            <v>4x MS-CL602 Fusion 6"""" Altavoz marino 2 vías (camarote principal)</v>
          </cell>
          <cell r="K435"/>
          <cell r="L435"/>
          <cell r="M435"/>
          <cell r="N435"/>
          <cell r="O435"/>
          <cell r="P435"/>
        </row>
        <row r="436">
          <cell r="A436" t="str">
            <v>C330.16XE2107</v>
          </cell>
          <cell r="B436" t="str">
            <v>XE2107</v>
          </cell>
          <cell r="C436"/>
          <cell r="D436" t="str">
            <v>2 High end 2 way speakers in cockpit</v>
          </cell>
          <cell r="E436" t="str">
            <v>2 hauts parleurs 2 voies dans le cockpit</v>
          </cell>
          <cell r="F436" t="str">
            <v>2x High end 2-Wege Lautsprecher in Cockpit</v>
          </cell>
          <cell r="G436"/>
          <cell r="H436"/>
          <cell r="I436" t="str">
            <v>2 x high end 2 way  luidsprekers, wit, cockpit</v>
          </cell>
          <cell r="J436" t="str">
            <v>2x Altavoces alta gama de 2 vias en cockpit</v>
          </cell>
          <cell r="K436"/>
          <cell r="L436"/>
          <cell r="M436"/>
          <cell r="N436"/>
          <cell r="O436"/>
          <cell r="P436"/>
        </row>
        <row r="437">
          <cell r="A437" t="str">
            <v>F380.16XE2107</v>
          </cell>
          <cell r="B437" t="str">
            <v>XE2107</v>
          </cell>
          <cell r="C437"/>
          <cell r="D437" t="str">
            <v>2x high end 2 way speakers white in cockpit</v>
          </cell>
          <cell r="E437" t="str">
            <v>2 hauts parleurs 2 voies dans le cockpit, blanc</v>
          </cell>
          <cell r="F437" t="str">
            <v>2x High end 2-Wege Lautsprecher, weiß, in Cockpit</v>
          </cell>
          <cell r="G437"/>
          <cell r="H437"/>
          <cell r="I437" t="str">
            <v>Speakers 7</v>
          </cell>
          <cell r="J437" t="str">
            <v>2x altavoces en cockpit</v>
          </cell>
          <cell r="K437"/>
          <cell r="L437"/>
          <cell r="M437"/>
          <cell r="N437"/>
          <cell r="O437"/>
          <cell r="P437"/>
        </row>
        <row r="438">
          <cell r="A438" t="str">
            <v>F450.16XE2107</v>
          </cell>
          <cell r="B438" t="str">
            <v>XE2107</v>
          </cell>
          <cell r="C438"/>
          <cell r="D438" t="str">
            <v>2x high end 2 way speakers white in cockpit</v>
          </cell>
          <cell r="E438" t="str">
            <v>2 hauts parleurs 2 voies dans le cockpit, blanc</v>
          </cell>
          <cell r="F438" t="str">
            <v>2x High end 2-Wege Lautsprecher, weiß, in Cockpit</v>
          </cell>
          <cell r="G438"/>
          <cell r="H438"/>
          <cell r="I438" t="str">
            <v>2x Luidsprekers in kuip</v>
          </cell>
          <cell r="J438" t="str">
            <v>2x altavoces en cockpit</v>
          </cell>
          <cell r="K438"/>
          <cell r="L438"/>
          <cell r="M438"/>
          <cell r="N438"/>
          <cell r="O438"/>
          <cell r="P438"/>
        </row>
        <row r="439">
          <cell r="A439" t="str">
            <v>F530.16XE2107</v>
          </cell>
          <cell r="B439" t="str">
            <v>XE2107</v>
          </cell>
          <cell r="C439"/>
          <cell r="D439" t="str">
            <v>2x high end 2 way loudspeakers, white, in cockpit</v>
          </cell>
          <cell r="E439" t="str">
            <v>2 hauts parleurs 2 voies dans le cockpit, blanc</v>
          </cell>
          <cell r="F439" t="str">
            <v>2x 2-Wege Lautsprecher, weiß, in Cockpit</v>
          </cell>
          <cell r="G439"/>
          <cell r="H439"/>
          <cell r="I439" t="str">
            <v>2x Luidsprekers in kuip</v>
          </cell>
          <cell r="J439" t="str">
            <v>2x Fusion SG-F65W, 6"" altavoces 21 vias en blanco, cockpit</v>
          </cell>
          <cell r="K439"/>
          <cell r="L439"/>
          <cell r="M439"/>
          <cell r="N439"/>
          <cell r="O439"/>
          <cell r="P439"/>
        </row>
        <row r="440">
          <cell r="A440" t="str">
            <v>S330.16XE2107</v>
          </cell>
          <cell r="B440" t="str">
            <v>XE2107</v>
          </cell>
          <cell r="C440"/>
          <cell r="D440" t="str">
            <v>2 x high end 2 way  watertight speakers, white, cockpit</v>
          </cell>
          <cell r="E440" t="str">
            <v>2 HP deux voies étanches blancs dans le cockpit</v>
          </cell>
          <cell r="F440" t="str">
            <v>2 x High end 2-Wege wasserfeste Lautsprecher, weiß, Cockpit</v>
          </cell>
          <cell r="G440"/>
          <cell r="H440"/>
          <cell r="I440" t="str">
            <v>2 x high end 2 way  luidsprekers, wit, cockpit</v>
          </cell>
          <cell r="J440" t="str">
            <v>2x altavoces estancos 2 vias en blanco, cockpit</v>
          </cell>
          <cell r="K440"/>
          <cell r="L440"/>
          <cell r="M440"/>
          <cell r="N440"/>
          <cell r="O440"/>
          <cell r="P440"/>
        </row>
        <row r="441">
          <cell r="A441" t="str">
            <v>S450.16XE2107</v>
          </cell>
          <cell r="B441" t="str">
            <v>XE2107</v>
          </cell>
          <cell r="C441"/>
          <cell r="D441" t="str">
            <v>2x high end 2 way watertight loudspeaker in cockpit</v>
          </cell>
          <cell r="E441" t="str">
            <v>2 HP deux voies étanches dans le cockpit</v>
          </cell>
          <cell r="F441" t="str">
            <v>2x High end 2-Wege wasserfeste Lautsprecher in Cockpit</v>
          </cell>
          <cell r="G441"/>
          <cell r="H441"/>
          <cell r="I441" t="str">
            <v>2x Luidspreker in kuip</v>
          </cell>
          <cell r="J441" t="str">
            <v>2x Altavoces alta gama de 2 vias en cockpit</v>
          </cell>
          <cell r="K441"/>
          <cell r="L441"/>
          <cell r="M441"/>
          <cell r="N441"/>
          <cell r="O441"/>
          <cell r="P441"/>
        </row>
        <row r="442">
          <cell r="A442" t="str">
            <v>F530.16XE2108</v>
          </cell>
          <cell r="B442" t="str">
            <v>XE2108</v>
          </cell>
          <cell r="C442"/>
          <cell r="D442" t="str">
            <v>2x high end 2 way watertight speakers, white, bow</v>
          </cell>
          <cell r="E442" t="str">
            <v>2 hauts parleurs étanches 2 voies à l'avant, blanc</v>
          </cell>
          <cell r="F442" t="str">
            <v>2x 2-Wege wasserfeste Lautsprecher, weiß, Bug</v>
          </cell>
          <cell r="G442"/>
          <cell r="H442"/>
          <cell r="I442" t="str">
            <v>Speakers 8 (fwd outside)</v>
          </cell>
          <cell r="J442" t="str">
            <v>2x Fusion SG-F65W, 6"" 2 vias altavoz estanco blanco, Proa</v>
          </cell>
          <cell r="K442"/>
          <cell r="L442"/>
          <cell r="M442"/>
          <cell r="N442"/>
          <cell r="O442"/>
          <cell r="P442"/>
        </row>
        <row r="443">
          <cell r="A443" t="str">
            <v>C330.16XE2111</v>
          </cell>
          <cell r="B443" t="str">
            <v>XE2111</v>
          </cell>
          <cell r="C443"/>
          <cell r="D443" t="str">
            <v>Fusion subwoofer with integrated amplifier</v>
          </cell>
          <cell r="E443" t="str">
            <v>Subwoofer Fusion avec ampli intégré</v>
          </cell>
          <cell r="F443" t="str">
            <v>Fusion Subwoofer mit integriertem Amplifier</v>
          </cell>
          <cell r="G443"/>
          <cell r="H443"/>
          <cell r="I443" t="str">
            <v>Fusion subwoofer met ingebouwde versterker</v>
          </cell>
          <cell r="J443" t="str">
            <v>Subwoofer Fusion con amplificador integrado</v>
          </cell>
          <cell r="K443"/>
          <cell r="L443"/>
          <cell r="M443"/>
          <cell r="N443"/>
          <cell r="O443"/>
          <cell r="P443"/>
        </row>
        <row r="444">
          <cell r="A444" t="str">
            <v>F380.16XE2111</v>
          </cell>
          <cell r="B444" t="str">
            <v>XE2111</v>
          </cell>
          <cell r="C444"/>
          <cell r="D444" t="str">
            <v>MS-AB206 Fusion Duel Marine Active Subwoofer (salon)</v>
          </cell>
          <cell r="E444" t="str">
            <v xml:space="preserve">MS-AB206 Fusion Duel Marine Active Subwoofer dans le carré </v>
          </cell>
          <cell r="F444" t="str">
            <v>MS-AB206 Fusion Duel Marine aktiv Subwoofer (Salon)</v>
          </cell>
          <cell r="G444"/>
          <cell r="H444"/>
          <cell r="I444" t="str">
            <v>Subwoofer (saloon)</v>
          </cell>
          <cell r="J444" t="str">
            <v>MS-AB206 Fusion Duel Marine Active Subwoofer (salón)</v>
          </cell>
          <cell r="K444"/>
          <cell r="L444"/>
          <cell r="M444"/>
          <cell r="N444"/>
          <cell r="O444"/>
          <cell r="P444"/>
        </row>
        <row r="445">
          <cell r="A445" t="str">
            <v>F450.16XE2111</v>
          </cell>
          <cell r="B445" t="str">
            <v>XE2111</v>
          </cell>
          <cell r="C445"/>
          <cell r="D445" t="str">
            <v>MS-AB206 Fusion Duel Marine Active Subwoofer (salon)</v>
          </cell>
          <cell r="E445" t="str">
            <v xml:space="preserve">MS-AB206 Fusion Duel Marine Active Subwoofer dans le carré </v>
          </cell>
          <cell r="F445" t="str">
            <v>MS-AB206 Fusion Duel Marine aktiv Subwoofer (Salon)</v>
          </cell>
          <cell r="G445"/>
          <cell r="H445"/>
          <cell r="I445" t="str">
            <v>MS-AB206 Fusion Duel Marine Active Subwoofer (salon)</v>
          </cell>
          <cell r="J445" t="str">
            <v>MS-AB206 Fusion Duel Marine Active Subwoofer (salón)</v>
          </cell>
          <cell r="K445"/>
          <cell r="L445"/>
          <cell r="M445"/>
          <cell r="N445"/>
          <cell r="O445"/>
          <cell r="P445"/>
        </row>
        <row r="446">
          <cell r="A446" t="str">
            <v>F530.16XE2111</v>
          </cell>
          <cell r="B446" t="str">
            <v>XE2111</v>
          </cell>
          <cell r="C446"/>
          <cell r="D446" t="str">
            <v>MS-AB206 Fusion Duel Marine Active Subwoofer (salon)</v>
          </cell>
          <cell r="E446" t="str">
            <v xml:space="preserve">MS-AB206 Fusion Duel Marine Active Subwoofer dans le carré </v>
          </cell>
          <cell r="F446" t="str">
            <v>MS-AB206 Fusion Duel Marine aktiv Subwoofer (Salon)</v>
          </cell>
          <cell r="G446"/>
          <cell r="H446"/>
          <cell r="I446" t="str">
            <v>MS-AB206 Fusion Duel Marine Active Subwoofer (salon)</v>
          </cell>
          <cell r="J446" t="str">
            <v>MS-AB206 Fusion Duel Marine Active Subwoofer (salón)</v>
          </cell>
          <cell r="K446"/>
          <cell r="L446"/>
          <cell r="M446"/>
          <cell r="N446"/>
          <cell r="O446"/>
          <cell r="P446"/>
        </row>
        <row r="447">
          <cell r="A447" t="str">
            <v>S450.16XE2111</v>
          </cell>
          <cell r="B447" t="str">
            <v>XE2111</v>
          </cell>
          <cell r="C447"/>
          <cell r="D447" t="str">
            <v>MS-AB206 Fusion Duel Marine Active Subwoofer (salon)</v>
          </cell>
          <cell r="E447" t="str">
            <v xml:space="preserve">MS-AB206 Fusion Duel Marine Active Subwoofer dans le carré </v>
          </cell>
          <cell r="F447" t="str">
            <v>MS-AB206 Fusion Duel Marine aktiv Subwoofer (Salon)</v>
          </cell>
          <cell r="G447"/>
          <cell r="H447"/>
          <cell r="I447" t="str">
            <v>MS-AB206 Fusion Duel Marine Active Subwoofer</v>
          </cell>
          <cell r="J447" t="str">
            <v>MS-AB206 Fusion Duel Marine Active Subwoofer (salon)</v>
          </cell>
          <cell r="K447"/>
          <cell r="L447"/>
          <cell r="M447"/>
          <cell r="N447"/>
          <cell r="O447"/>
          <cell r="P447"/>
        </row>
        <row r="448">
          <cell r="A448" t="str">
            <v>F530.16XE2116</v>
          </cell>
          <cell r="B448" t="str">
            <v>XE2116</v>
          </cell>
          <cell r="C448"/>
          <cell r="D448" t="str">
            <v>MS-AB206 Fusion Duel Marine active subwoofer with integrated amplifier</v>
          </cell>
          <cell r="E448" t="str">
            <v>MS-AB206 Fusion Duel Marine active subwoofer avec ampli intégré</v>
          </cell>
          <cell r="F448" t="str">
            <v>MS-AB206 Fusion Duel Marine aktiv Subwoofer mit integriertem Amplifier</v>
          </cell>
          <cell r="G448"/>
          <cell r="H448"/>
          <cell r="I448" t="str">
            <v>Subwoofer (master cabin)</v>
          </cell>
          <cell r="J448" t="str">
            <v>MS-AB206 Fusion Duel Marine active subwoofer con amplificador</v>
          </cell>
          <cell r="K448"/>
          <cell r="L448"/>
          <cell r="M448"/>
          <cell r="N448"/>
          <cell r="O448"/>
          <cell r="P448"/>
        </row>
        <row r="449">
          <cell r="A449" t="str">
            <v>F380.16XE2202</v>
          </cell>
          <cell r="B449" t="str">
            <v>XE2202</v>
          </cell>
          <cell r="C449"/>
          <cell r="D449" t="str">
            <v>MS-NRR300wired remote Control (flybridge)</v>
          </cell>
          <cell r="E449" t="str">
            <v>Télécommande MS-NRX200i au flybridge</v>
          </cell>
          <cell r="F449" t="str">
            <v>MS-NRX200i Fernbedienung (Flybridge)</v>
          </cell>
          <cell r="G449"/>
          <cell r="H449"/>
          <cell r="I449" t="str">
            <v>MS-NRX200i Remote Control op flybridge</v>
          </cell>
          <cell r="J449" t="str">
            <v>MS-NRX200i control remoto en flybridge</v>
          </cell>
          <cell r="K449"/>
          <cell r="L449"/>
          <cell r="M449"/>
          <cell r="N449"/>
          <cell r="O449"/>
          <cell r="P449"/>
        </row>
        <row r="450">
          <cell r="A450" t="str">
            <v>F450.16XE2202</v>
          </cell>
          <cell r="B450" t="str">
            <v>XE2202</v>
          </cell>
          <cell r="C450"/>
          <cell r="D450" t="str">
            <v>MS-NRX200i Remote Control on flybridge</v>
          </cell>
          <cell r="E450" t="str">
            <v>Télécommande MS-NRX200i au flybridge</v>
          </cell>
          <cell r="F450" t="str">
            <v>MS-NRX200i Fernbedienung (Flybridge)</v>
          </cell>
          <cell r="G450"/>
          <cell r="H450"/>
          <cell r="I450" t="str">
            <v>MS-NRX200i Remote Control op flybridge</v>
          </cell>
          <cell r="J450" t="str">
            <v>MS-NRX200i control remoto en flybridge</v>
          </cell>
          <cell r="K450"/>
          <cell r="L450"/>
          <cell r="M450"/>
          <cell r="N450"/>
          <cell r="O450"/>
          <cell r="P450"/>
        </row>
        <row r="451">
          <cell r="A451" t="str">
            <v>C330.16XE2207</v>
          </cell>
          <cell r="B451" t="str">
            <v>XE2207</v>
          </cell>
          <cell r="C451"/>
          <cell r="D451" t="str">
            <v>Fusion MS-NR300 wired remote control  (helm station)</v>
          </cell>
          <cell r="E451" t="str">
            <v>Télécommande FUSION MS-NRX200i dans le cockpit</v>
          </cell>
          <cell r="F451" t="str">
            <v>Fusion MS-NRX200i Fernbedienung  (Cockpit)</v>
          </cell>
          <cell r="G451"/>
          <cell r="H451"/>
          <cell r="I451" t="str">
            <v>Fusion MS-NRX200i afstandbediening, cockpit</v>
          </cell>
          <cell r="J451" t="str">
            <v>Fusion MS-NRX200i control remoto cockpit</v>
          </cell>
          <cell r="K451"/>
          <cell r="L451"/>
          <cell r="M451"/>
          <cell r="N451"/>
          <cell r="O451"/>
          <cell r="P451"/>
        </row>
        <row r="452">
          <cell r="A452" t="str">
            <v>F380.16XE2207</v>
          </cell>
          <cell r="B452" t="str">
            <v>XE2207</v>
          </cell>
          <cell r="C452"/>
          <cell r="D452" t="str">
            <v>Fusion MS-NR300 wired remote control  (helm station)</v>
          </cell>
          <cell r="E452" t="str">
            <v>Télécommande FUSION MS-NRX200i dans le cockpit</v>
          </cell>
          <cell r="F452" t="str">
            <v>Fusion MS-NRX200i Kabelfernbedienung, Cockpit</v>
          </cell>
          <cell r="G452"/>
          <cell r="H452"/>
          <cell r="I452" t="str">
            <v>Remote control 7 (cockpit)</v>
          </cell>
          <cell r="J452" t="str">
            <v>Fusion MS-NRX200i control remoto cockpit</v>
          </cell>
          <cell r="K452"/>
          <cell r="L452"/>
          <cell r="M452"/>
          <cell r="N452"/>
          <cell r="O452"/>
          <cell r="P452"/>
        </row>
        <row r="453">
          <cell r="A453" t="str">
            <v>F450.16XE2207</v>
          </cell>
          <cell r="B453" t="str">
            <v>XE2207</v>
          </cell>
          <cell r="C453"/>
          <cell r="D453" t="str">
            <v>MS-NRX200i Remote Control in cockpit</v>
          </cell>
          <cell r="E453" t="str">
            <v>Télécommande MS-NRX200i dans le cockpit</v>
          </cell>
          <cell r="F453" t="str">
            <v>MS-NRX200i Fernbedienung in Cockpit</v>
          </cell>
          <cell r="G453"/>
          <cell r="H453"/>
          <cell r="I453" t="str">
            <v>Remote control 7 (cockpit)</v>
          </cell>
          <cell r="J453" t="str">
            <v>MS-NRX200i control remoto cockpit</v>
          </cell>
          <cell r="K453"/>
          <cell r="L453"/>
          <cell r="M453"/>
          <cell r="N453"/>
          <cell r="O453"/>
          <cell r="P453"/>
        </row>
        <row r="454">
          <cell r="A454" t="str">
            <v>F530.16XE2207</v>
          </cell>
          <cell r="B454" t="str">
            <v>XE2207</v>
          </cell>
          <cell r="C454"/>
          <cell r="D454" t="str">
            <v>Fusion MS-NRX300 wired remote control, (helm station)</v>
          </cell>
          <cell r="E454" t="str">
            <v>Télécommande MS-NRX200i dans le cockpit</v>
          </cell>
          <cell r="F454" t="str">
            <v>MS-NRX200i Fernbedienung in Cockpit</v>
          </cell>
          <cell r="G454"/>
          <cell r="H454"/>
          <cell r="I454" t="str">
            <v>Remote control 7 (cockpit)</v>
          </cell>
          <cell r="J454" t="str">
            <v>MS-NRX200i control remoto cockpit</v>
          </cell>
          <cell r="K454"/>
          <cell r="L454"/>
          <cell r="M454"/>
          <cell r="N454"/>
          <cell r="O454"/>
          <cell r="P454"/>
        </row>
        <row r="455">
          <cell r="A455" t="str">
            <v>S330.16XE2207</v>
          </cell>
          <cell r="B455" t="str">
            <v>XE2207</v>
          </cell>
          <cell r="C455"/>
          <cell r="D455" t="str">
            <v>Fusion MS-NRX300 wired remote control, (helm station)</v>
          </cell>
          <cell r="E455" t="str">
            <v>Télécommande FUSION MS-NRX200i dans le cockpit</v>
          </cell>
          <cell r="F455" t="str">
            <v>Fusion MS-NRX200i Kabelfernbedienung, Cockpit</v>
          </cell>
          <cell r="G455"/>
          <cell r="H455"/>
          <cell r="I455" t="str">
            <v>Fusie MS-NRX200i Bedrade afstandsbediening, cockpit</v>
          </cell>
          <cell r="J455" t="str">
            <v>Fusion MS-NRX200i control remoto cockpit</v>
          </cell>
          <cell r="K455"/>
          <cell r="L455"/>
          <cell r="M455"/>
          <cell r="N455"/>
          <cell r="O455"/>
          <cell r="P455"/>
        </row>
        <row r="456">
          <cell r="A456" t="str">
            <v>S450.16XE2207</v>
          </cell>
          <cell r="B456" t="str">
            <v>XE2207</v>
          </cell>
          <cell r="C456"/>
          <cell r="D456" t="str">
            <v>Fusion MS-NRX300 wired remote control ,(helm Station)</v>
          </cell>
          <cell r="E456" t="str">
            <v>Télécommande FUSION MS-NRX200i dans le cockpit</v>
          </cell>
          <cell r="F456" t="str">
            <v>Fusion MS-NRX200i Kabelfernbedienung, Cockpit</v>
          </cell>
          <cell r="G456"/>
          <cell r="H456"/>
          <cell r="I456" t="str">
            <v>Remote control 7 (cockpit)</v>
          </cell>
          <cell r="J456" t="str">
            <v>Fusion MS-NRX200i control remoto cockpit</v>
          </cell>
          <cell r="K456"/>
          <cell r="L456"/>
          <cell r="M456"/>
          <cell r="N456"/>
          <cell r="O456"/>
          <cell r="P456"/>
        </row>
        <row r="457">
          <cell r="A457" t="str">
            <v>F530.16XE2208</v>
          </cell>
          <cell r="B457" t="str">
            <v>XE2208</v>
          </cell>
          <cell r="C457"/>
          <cell r="D457" t="str">
            <v>MS-NRX300 Wired Remote Control, bow</v>
          </cell>
          <cell r="E457" t="str">
            <v>Télécommande MS-NRX200i à l'avant</v>
          </cell>
          <cell r="F457" t="str">
            <v>MS-NRX200i Fernbedienung, Bug</v>
          </cell>
          <cell r="G457"/>
          <cell r="H457"/>
          <cell r="I457" t="str">
            <v>Remote control 8 (fwd outside)</v>
          </cell>
          <cell r="J457" t="str">
            <v>MS-NRX200i control remoto Proa</v>
          </cell>
          <cell r="K457"/>
          <cell r="L457"/>
          <cell r="M457"/>
          <cell r="N457"/>
          <cell r="O457"/>
          <cell r="P457"/>
        </row>
        <row r="458">
          <cell r="A458" t="str">
            <v>C330.16XE2301</v>
          </cell>
          <cell r="B458" t="str">
            <v>XE2301</v>
          </cell>
          <cell r="C458"/>
          <cell r="D458" t="str">
            <v>FUSION MS-UNIDOCK Dockingstation - iPod/iPhone, USB, Android</v>
          </cell>
          <cell r="E458" t="str">
            <v>Dockstation FUSION MS-UNIDOCK - iPod/iPhone, USB, Android</v>
          </cell>
          <cell r="F458" t="str">
            <v>FUSION MS-UNIDOCK Dockingstation - iPod/iPhone, USB, Android</v>
          </cell>
          <cell r="G458"/>
          <cell r="H458"/>
          <cell r="I458" t="str">
            <v>FUSION MS-UNIDOCK Dock station - iPod/iPhone, USB, Android</v>
          </cell>
          <cell r="J458" t="str">
            <v>FUSION MS-UNIDOCK Dockingstation - iPod/iPhone, USB, Android</v>
          </cell>
          <cell r="K458"/>
          <cell r="L458"/>
          <cell r="M458"/>
          <cell r="N458"/>
          <cell r="O458"/>
          <cell r="P458"/>
        </row>
        <row r="459">
          <cell r="A459" t="str">
            <v>F380.16XE2301</v>
          </cell>
          <cell r="B459" t="str">
            <v>XE2301</v>
          </cell>
          <cell r="C459"/>
          <cell r="D459" t="str">
            <v>MS-UNIDOCK Fusion USB/ ipod/ Android</v>
          </cell>
          <cell r="E459" t="str">
            <v>Dockstation FUSION MS-UNIDOCK - iPod/iPhone, USB, Android</v>
          </cell>
          <cell r="F459" t="str">
            <v>MS-UNIDOCK Fusion USB/ ipod/ Android</v>
          </cell>
          <cell r="G459"/>
          <cell r="H459"/>
          <cell r="I459" t="str">
            <v>MS-UNIDOCK Fusion USB/ipod/android</v>
          </cell>
          <cell r="J459" t="str">
            <v>MS-UNIDOCK Fusion USB/ipod/Android</v>
          </cell>
          <cell r="K459"/>
          <cell r="L459"/>
          <cell r="M459"/>
          <cell r="N459"/>
          <cell r="O459"/>
          <cell r="P459"/>
        </row>
        <row r="460">
          <cell r="A460" t="str">
            <v>F450.16XE2301</v>
          </cell>
          <cell r="B460" t="str">
            <v>XE2301</v>
          </cell>
          <cell r="C460"/>
          <cell r="D460" t="str">
            <v>MS-UNIDOCK Fusion USB/ ipod/ Android</v>
          </cell>
          <cell r="E460" t="str">
            <v>Dockstation FUSION MS-UNIDOCK - iPod/iPhone, USB, Android</v>
          </cell>
          <cell r="F460" t="str">
            <v>MS-UNIDOCK Fusion USB/ ipod/ Android</v>
          </cell>
          <cell r="G460"/>
          <cell r="H460"/>
          <cell r="I460" t="str">
            <v>MS-UNIDOCK Fusion USB/ ipod/ android</v>
          </cell>
          <cell r="J460" t="str">
            <v>MS-UNIDOCK Fusion USB/ipod/Android</v>
          </cell>
          <cell r="K460"/>
          <cell r="L460"/>
          <cell r="M460"/>
          <cell r="N460"/>
          <cell r="O460"/>
          <cell r="P460"/>
        </row>
        <row r="461">
          <cell r="A461" t="str">
            <v>F530.16XE2301</v>
          </cell>
          <cell r="B461" t="str">
            <v>XE2301</v>
          </cell>
          <cell r="C461"/>
          <cell r="D461" t="str">
            <v>MS-UNIDOCK Fusion USB/ ipod/ Android</v>
          </cell>
          <cell r="E461" t="str">
            <v>Dockstation FUSION MS-UNIDOCK - iPod/iPhone, USB, Android</v>
          </cell>
          <cell r="F461" t="str">
            <v>MS-UNIDOCK Fusion USB/ ipod/ Android</v>
          </cell>
          <cell r="G461"/>
          <cell r="H461"/>
          <cell r="I461" t="str">
            <v>MS-UNIDOCK Fusion USB/ ipod/ android</v>
          </cell>
          <cell r="J461" t="str">
            <v>MS-UNIDOCK Fusion USB/ipod/Android</v>
          </cell>
          <cell r="K461"/>
          <cell r="L461"/>
          <cell r="M461"/>
          <cell r="N461"/>
          <cell r="O461"/>
          <cell r="P461"/>
        </row>
        <row r="462">
          <cell r="A462" t="str">
            <v>S330.16XE2301</v>
          </cell>
          <cell r="B462" t="str">
            <v>XE2301</v>
          </cell>
          <cell r="C462"/>
          <cell r="D462" t="str">
            <v>FUSION MS-UNIDOCK Dockingstation - iPod/iPhone, USB, Android</v>
          </cell>
          <cell r="E462" t="str">
            <v>Dockstation FUSION MS-UNIDOCK - iPod/iPhone, USB, Android</v>
          </cell>
          <cell r="F462" t="str">
            <v>FUSION MS-UNIDOCK Dockingstation - iPod/iPhone, USB, Android</v>
          </cell>
          <cell r="G462"/>
          <cell r="H462"/>
          <cell r="I462" t="str">
            <v>FUSION MS-UNIDOCK Dock station - iPod/iPhone, USB, Android</v>
          </cell>
          <cell r="J462" t="str">
            <v>FUSION MS-UNIDOCK Dockingstation - iPod/iPhone, USB, Android</v>
          </cell>
          <cell r="K462"/>
          <cell r="L462"/>
          <cell r="M462"/>
          <cell r="N462"/>
          <cell r="O462"/>
          <cell r="P462"/>
        </row>
        <row r="463">
          <cell r="A463" t="str">
            <v>S450.16XE2301</v>
          </cell>
          <cell r="B463" t="str">
            <v>XE2301</v>
          </cell>
          <cell r="C463"/>
          <cell r="D463" t="str">
            <v>MS-UNIDOCK Fusion USB/ ipod/ Android (salon)</v>
          </cell>
          <cell r="E463" t="str">
            <v>Dockstation FUSION MS-UNIDOCK - iPod/iPhone, USB, Android dans le carré</v>
          </cell>
          <cell r="F463" t="str">
            <v>MS-UNIDOCK Fusion USB / ipod / Android (Salon)</v>
          </cell>
          <cell r="G463"/>
          <cell r="H463"/>
          <cell r="I463" t="str">
            <v>MS-UNIDOCK Fusion USB/ ipod/ android</v>
          </cell>
          <cell r="J463" t="str">
            <v>MS-UNIDOCK Fusion USB/ipod/Android</v>
          </cell>
          <cell r="K463"/>
          <cell r="L463"/>
          <cell r="M463"/>
          <cell r="N463"/>
          <cell r="O463"/>
          <cell r="P463"/>
        </row>
        <row r="464">
          <cell r="A464" t="str">
            <v>C330.16XE3110</v>
          </cell>
          <cell r="B464" t="str">
            <v>XE3110</v>
          </cell>
          <cell r="C464"/>
          <cell r="D464" t="str">
            <v>WiFi router - enables your Android or Apple smartphone/Tablet to control your on-board FUSION entertainment</v>
          </cell>
          <cell r="E464" t="str">
            <v>Wi-Fi routeur compatible avec Android or Apple Smartphone/tablet et contrôle sur système FUSION</v>
          </cell>
          <cell r="F464" t="str">
            <v>WiFi Router - Steuerung des Fusion Entertainments über Ihr Android oder Apple Smartphone/Tablet</v>
          </cell>
          <cell r="G464"/>
          <cell r="H464"/>
          <cell r="I464" t="str">
            <v>WiFi router - voor Android of Apple Smartphone</v>
          </cell>
          <cell r="J464" t="str">
            <v>Wi-Fi router para smartphones y tablets controlen el sistema FUSION</v>
          </cell>
          <cell r="K464"/>
          <cell r="L464"/>
          <cell r="M464"/>
          <cell r="N464"/>
          <cell r="O464"/>
          <cell r="P464"/>
        </row>
        <row r="465">
          <cell r="A465" t="str">
            <v>F380.16XE3110</v>
          </cell>
          <cell r="B465" t="str">
            <v>XE3110</v>
          </cell>
          <cell r="C465"/>
          <cell r="D465" t="str">
            <v>WiFi router - enables your Android or Apple Smartphone/Tablet to control your on-board FUSION entertainment</v>
          </cell>
          <cell r="E465" t="str">
            <v>Wi-Fi routeur compatible avec Android or Apple Smartphone/tablet et contrôle sur système FUSION</v>
          </cell>
          <cell r="F465" t="str">
            <v>WiFi Router - Steuerung des Fusion Entertainments über Ihr Android oder Apple Smartphone/Tablet</v>
          </cell>
          <cell r="G465"/>
          <cell r="H465"/>
          <cell r="I465" t="str">
            <v>Wi-Fi router</v>
          </cell>
          <cell r="J465" t="str">
            <v>Wi-Fi router permite el control del sistema FUSION a bordo desde su Smartphone/Tableta Android o Apple</v>
          </cell>
          <cell r="K465"/>
          <cell r="L465"/>
          <cell r="M465"/>
          <cell r="N465"/>
          <cell r="O465"/>
          <cell r="P465"/>
        </row>
        <row r="466">
          <cell r="A466" t="str">
            <v>F450.16XE3110</v>
          </cell>
          <cell r="B466" t="str">
            <v>XE3110</v>
          </cell>
          <cell r="C466"/>
          <cell r="D466" t="str">
            <v>WiFi router - enables your Android or Apple Smatphone/Tablet to control your on-board FUSION entertainment</v>
          </cell>
          <cell r="E466" t="str">
            <v>Wi-Fi routeur compatible avec Android or Apple Smartphone/tablet et contrôle sur système FUSION</v>
          </cell>
          <cell r="F466" t="str">
            <v>WiFi Router - Steuerung des Fusion Entertainments über Ihr Android oder Apple Smartphone/Tablet</v>
          </cell>
          <cell r="G466"/>
          <cell r="H466"/>
          <cell r="I466" t="str">
            <v>Wi-Fi router</v>
          </cell>
          <cell r="J466" t="str">
            <v>Wi-Fi router permite el control del sistema FUSION a bordo desde su Smartphone/Tableta Android o Apple</v>
          </cell>
          <cell r="K466"/>
          <cell r="L466"/>
          <cell r="M466"/>
          <cell r="N466"/>
          <cell r="O466"/>
          <cell r="P466"/>
        </row>
        <row r="467">
          <cell r="A467" t="str">
            <v>F530.16XE3110</v>
          </cell>
          <cell r="B467" t="str">
            <v>XE3110</v>
          </cell>
          <cell r="C467"/>
          <cell r="D467" t="str">
            <v>WiFi router</v>
          </cell>
          <cell r="E467" t="str">
            <v xml:space="preserve">Wi-Fi routeur </v>
          </cell>
          <cell r="F467" t="str">
            <v>WiFi Router</v>
          </cell>
          <cell r="G467"/>
          <cell r="H467"/>
          <cell r="I467" t="str">
            <v>Wi-Fi router</v>
          </cell>
          <cell r="J467" t="str">
            <v>Wi-Fi router</v>
          </cell>
          <cell r="K467"/>
          <cell r="L467"/>
          <cell r="M467"/>
          <cell r="N467"/>
          <cell r="O467"/>
          <cell r="P467"/>
        </row>
        <row r="468">
          <cell r="A468" t="str">
            <v>S330.16XE3110</v>
          </cell>
          <cell r="B468" t="str">
            <v>XE3110</v>
          </cell>
          <cell r="C468"/>
          <cell r="D468" t="str">
            <v>WiFi router - enables your Android or Apple Smartphone/Tablet to control your on-board FUSION entertainment</v>
          </cell>
          <cell r="E468" t="str">
            <v>Wi-Fi routeur compatible avec Android or Apple Smartphone/tablet et contrôle sur système FUSION</v>
          </cell>
          <cell r="F468" t="str">
            <v>WiFi Router - Steuerung des Fusion Entertainments über Ihr Android oder Apple Smartphone/Tablet</v>
          </cell>
          <cell r="G468"/>
          <cell r="H468"/>
          <cell r="I468" t="str">
            <v>WiFi router - voor Android of Apple Smartphone</v>
          </cell>
          <cell r="J468" t="str">
            <v>Wi-Fi router permite el control del sistema FUSION a bordo desde su Smartphone/Tableta Android o Apple</v>
          </cell>
          <cell r="K468"/>
          <cell r="L468"/>
          <cell r="M468"/>
          <cell r="N468"/>
          <cell r="O468"/>
          <cell r="P468"/>
        </row>
        <row r="469">
          <cell r="A469" t="str">
            <v>S450.16XE3110</v>
          </cell>
          <cell r="B469" t="str">
            <v>XE3110</v>
          </cell>
          <cell r="C469"/>
          <cell r="D469" t="str">
            <v>WiFi router that enables your Android or Apple Smartphone/tablet to control on board FUSION entertainment</v>
          </cell>
          <cell r="E469" t="str">
            <v>Wi-Fi routeur compatible avec Android or Apple Smartphone/tablet et contrôle sur système FUSION</v>
          </cell>
          <cell r="F469" t="str">
            <v>WiFi Router - Steuerung des Fusion Entertainments über Ihr Android oder Apple Smartphone/Tablet</v>
          </cell>
          <cell r="G469"/>
          <cell r="H469"/>
          <cell r="I469" t="str">
            <v>Wi-Fi router, met uw android of Apple Smartphone/tablet het FUSION entertainment system regelen</v>
          </cell>
          <cell r="J469" t="str">
            <v>Wi-Fi router permite el control del sistema FUSION a bordo desde su Smartphone/Tableta Android o Apple</v>
          </cell>
          <cell r="K469"/>
          <cell r="L469"/>
          <cell r="M469"/>
          <cell r="N469"/>
          <cell r="O469"/>
          <cell r="P469"/>
        </row>
        <row r="470">
          <cell r="A470" t="str">
            <v>C330.16XE5001</v>
          </cell>
          <cell r="B470" t="str">
            <v>XE5001</v>
          </cell>
          <cell r="C470"/>
          <cell r="D470" t="str">
            <v>TV in salon</v>
          </cell>
          <cell r="E470" t="str">
            <v xml:space="preserve">TV dans carré </v>
          </cell>
          <cell r="F470" t="str">
            <v>TV im Salon</v>
          </cell>
          <cell r="G470"/>
          <cell r="H470"/>
          <cell r="I470" t="str">
            <v>TV in salon (alleen met XE5111)</v>
          </cell>
          <cell r="J470" t="str">
            <v xml:space="preserve">TV en salon </v>
          </cell>
          <cell r="K470"/>
          <cell r="L470"/>
          <cell r="M470"/>
          <cell r="N470"/>
          <cell r="O470"/>
          <cell r="P470"/>
        </row>
        <row r="471">
          <cell r="A471" t="str">
            <v>F380.16XE5001</v>
          </cell>
          <cell r="B471" t="str">
            <v>XE5001</v>
          </cell>
          <cell r="C471"/>
          <cell r="D471" t="str">
            <v>TV in salon (fixed position)</v>
          </cell>
          <cell r="E471" t="str">
            <v>TV fixe dans le carré</v>
          </cell>
          <cell r="F471" t="str">
            <v>TV im Salon (feste Position)</v>
          </cell>
          <cell r="G471"/>
          <cell r="H471"/>
          <cell r="I471" t="str">
            <v>TV in salon (fixed position)</v>
          </cell>
          <cell r="J471" t="str">
            <v>TV en salón (posición fija)</v>
          </cell>
          <cell r="K471"/>
          <cell r="L471"/>
          <cell r="M471"/>
          <cell r="N471"/>
          <cell r="O471"/>
          <cell r="P471"/>
        </row>
        <row r="472">
          <cell r="A472" t="str">
            <v>F450.16XE5001</v>
          </cell>
          <cell r="B472" t="str">
            <v>XE5001</v>
          </cell>
          <cell r="C472"/>
          <cell r="D472" t="str">
            <v>TV flat screen in salon</v>
          </cell>
          <cell r="E472" t="str">
            <v>TV écran plat dans le carré</v>
          </cell>
          <cell r="F472" t="str">
            <v>TV-Flachbildschirm im Salon</v>
          </cell>
          <cell r="G472"/>
          <cell r="H472"/>
          <cell r="I472" t="str">
            <v>TV in salon</v>
          </cell>
          <cell r="J472" t="str">
            <v>TV pantalla plana en salon</v>
          </cell>
          <cell r="K472"/>
          <cell r="L472"/>
          <cell r="M472"/>
          <cell r="N472"/>
          <cell r="O472"/>
          <cell r="P472"/>
        </row>
        <row r="473">
          <cell r="A473" t="str">
            <v>F530.16XE5001</v>
          </cell>
          <cell r="B473" t="str">
            <v>XE5001</v>
          </cell>
          <cell r="C473"/>
          <cell r="D473" t="str">
            <v>TV in salon with Hi-Lo system rotating 180 degrees</v>
          </cell>
          <cell r="E473" t="str">
            <v xml:space="preserve">TV escamotable dans carré </v>
          </cell>
          <cell r="F473" t="str">
            <v>TV im Salon mit Hi-Lo System, 180 Grad drehbar</v>
          </cell>
          <cell r="G473"/>
          <cell r="H473"/>
          <cell r="I473" t="str">
            <v>TV in salon</v>
          </cell>
          <cell r="J473" t="str">
            <v>TV en salón con sistema de elevacion</v>
          </cell>
          <cell r="K473"/>
          <cell r="L473"/>
          <cell r="M473"/>
          <cell r="N473"/>
          <cell r="O473"/>
          <cell r="P473"/>
        </row>
        <row r="474">
          <cell r="A474" t="str">
            <v>S330.16XE5001</v>
          </cell>
          <cell r="B474" t="str">
            <v>XE5001</v>
          </cell>
          <cell r="C474"/>
          <cell r="D474" t="str">
            <v>TV in salon</v>
          </cell>
          <cell r="E474" t="str">
            <v xml:space="preserve">TV dans carré </v>
          </cell>
          <cell r="F474" t="str">
            <v>TV im Salon</v>
          </cell>
          <cell r="G474"/>
          <cell r="H474"/>
          <cell r="I474" t="str">
            <v>TV in salon (alleen met XE5111)</v>
          </cell>
          <cell r="J474" t="str">
            <v>TV en salón</v>
          </cell>
          <cell r="K474"/>
          <cell r="L474"/>
          <cell r="M474"/>
          <cell r="N474"/>
          <cell r="O474"/>
          <cell r="P474"/>
        </row>
        <row r="475">
          <cell r="A475" t="str">
            <v>S450.16XE5001</v>
          </cell>
          <cell r="B475" t="str">
            <v>XE5001</v>
          </cell>
          <cell r="C475"/>
          <cell r="D475" t="str">
            <v>TV flat screen in salon</v>
          </cell>
          <cell r="E475" t="str">
            <v>TV écran plat dans le carré</v>
          </cell>
          <cell r="F475" t="str">
            <v>TV-Flachbildschirm im Salon</v>
          </cell>
          <cell r="G475"/>
          <cell r="H475"/>
          <cell r="I475" t="str">
            <v>TV in salon aan verstelbare steun</v>
          </cell>
          <cell r="J475" t="str">
            <v>TV pantalla plana en salon</v>
          </cell>
          <cell r="K475"/>
          <cell r="L475"/>
          <cell r="M475"/>
          <cell r="N475"/>
          <cell r="O475"/>
          <cell r="P475"/>
        </row>
        <row r="476">
          <cell r="A476" t="str">
            <v>C330.16XE5002</v>
          </cell>
          <cell r="B476" t="str">
            <v>XE5002</v>
          </cell>
          <cell r="C476"/>
          <cell r="D476" t="str">
            <v>TV flat screen owner cabin</v>
          </cell>
          <cell r="E476" t="str">
            <v>TV écran plat dans la cabine propriétaire</v>
          </cell>
          <cell r="F476" t="str">
            <v>TV-Flachbildschirm in Eignerkabine</v>
          </cell>
          <cell r="G476"/>
          <cell r="H476"/>
          <cell r="I476" t="str">
            <v>TV flat screen eigenaars cabin</v>
          </cell>
          <cell r="J476" t="str">
            <v>TV pantalla plana en camarote propietario</v>
          </cell>
          <cell r="K476"/>
          <cell r="L476"/>
          <cell r="M476"/>
          <cell r="N476"/>
          <cell r="O476"/>
          <cell r="P476"/>
        </row>
        <row r="477">
          <cell r="A477" t="str">
            <v>F380.16XE5002</v>
          </cell>
          <cell r="B477" t="str">
            <v>XE5002</v>
          </cell>
          <cell r="C477"/>
          <cell r="D477" t="str">
            <v>TV flat screen owner cabin</v>
          </cell>
          <cell r="E477" t="str">
            <v>TV écran plat dans la cabine propriétaire</v>
          </cell>
          <cell r="F477" t="str">
            <v>TV-Flachbildschirm in Eignerkabine</v>
          </cell>
          <cell r="G477"/>
          <cell r="H477"/>
          <cell r="I477" t="str">
            <v>TV-System 2</v>
          </cell>
          <cell r="J477" t="str">
            <v>TV pantalla plana en camarote propietario</v>
          </cell>
          <cell r="K477"/>
          <cell r="L477"/>
          <cell r="M477"/>
          <cell r="N477"/>
          <cell r="O477"/>
          <cell r="P477"/>
        </row>
        <row r="478">
          <cell r="A478" t="str">
            <v>F450.16XE5002</v>
          </cell>
          <cell r="B478" t="str">
            <v>XE5002</v>
          </cell>
          <cell r="C478"/>
          <cell r="D478" t="str">
            <v>TV flat screen owner cabin</v>
          </cell>
          <cell r="E478" t="str">
            <v>TV écran plat dans la cabine propriétaire</v>
          </cell>
          <cell r="F478" t="str">
            <v>TV-Flachbildschirm in Eignerkabine</v>
          </cell>
          <cell r="G478"/>
          <cell r="H478"/>
          <cell r="I478" t="str">
            <v>TV-System 2</v>
          </cell>
          <cell r="J478" t="str">
            <v>TV pantalla plana en camarote propietario</v>
          </cell>
          <cell r="K478"/>
          <cell r="L478"/>
          <cell r="M478"/>
          <cell r="N478"/>
          <cell r="O478"/>
          <cell r="P478"/>
        </row>
        <row r="479">
          <cell r="A479" t="str">
            <v>F530.16XE5002</v>
          </cell>
          <cell r="B479" t="str">
            <v>XE5002</v>
          </cell>
          <cell r="C479"/>
          <cell r="D479" t="str">
            <v>TV flat screen</v>
          </cell>
          <cell r="E479" t="str">
            <v xml:space="preserve">TV écran plat </v>
          </cell>
          <cell r="F479" t="str">
            <v>TV-Flachbildschirm</v>
          </cell>
          <cell r="G479"/>
          <cell r="H479"/>
          <cell r="I479" t="str">
            <v>TV-System 2</v>
          </cell>
          <cell r="J479" t="str">
            <v>TV pantalla plana</v>
          </cell>
          <cell r="K479"/>
          <cell r="L479"/>
          <cell r="M479"/>
          <cell r="N479"/>
          <cell r="O479"/>
          <cell r="P479"/>
        </row>
        <row r="480">
          <cell r="A480" t="str">
            <v>S450.16XE5002</v>
          </cell>
          <cell r="B480" t="str">
            <v>XE5002</v>
          </cell>
          <cell r="C480"/>
          <cell r="D480" t="str">
            <v>TV flat screen in master cabin</v>
          </cell>
          <cell r="E480" t="str">
            <v>TV écran plat dans la cabine propriétaire</v>
          </cell>
          <cell r="F480" t="str">
            <v>TV-Flachbildschirm in Hauptkabine</v>
          </cell>
          <cell r="G480"/>
          <cell r="H480"/>
          <cell r="I480" t="str">
            <v>TV-System 2</v>
          </cell>
          <cell r="J480" t="str">
            <v>TV pantalla plana en camarote principal</v>
          </cell>
          <cell r="K480"/>
          <cell r="L480"/>
          <cell r="M480"/>
          <cell r="N480"/>
          <cell r="O480"/>
          <cell r="P480"/>
        </row>
        <row r="481">
          <cell r="A481" t="str">
            <v>F530.16XE5003</v>
          </cell>
          <cell r="B481" t="str">
            <v>XE5003</v>
          </cell>
          <cell r="C481"/>
          <cell r="D481" t="str">
            <v>TV flat screen</v>
          </cell>
          <cell r="E481" t="str">
            <v xml:space="preserve">TV écran plat </v>
          </cell>
          <cell r="F481" t="str">
            <v>TV-Flachbildschirm</v>
          </cell>
          <cell r="G481"/>
          <cell r="H481"/>
          <cell r="I481" t="str">
            <v>TV-System 3 (mid cabin)</v>
          </cell>
          <cell r="J481" t="str">
            <v>TV pantalla plana</v>
          </cell>
          <cell r="K481"/>
          <cell r="L481"/>
          <cell r="M481"/>
          <cell r="N481"/>
          <cell r="O481"/>
          <cell r="P481"/>
        </row>
        <row r="482">
          <cell r="A482" t="str">
            <v>F450.16XE5004</v>
          </cell>
          <cell r="B482" t="str">
            <v>XE5004</v>
          </cell>
          <cell r="C482"/>
          <cell r="D482" t="str">
            <v>TV flat screen in guest cabin</v>
          </cell>
          <cell r="E482" t="str">
            <v>TV écran plat dans la cabine invités</v>
          </cell>
          <cell r="F482" t="str">
            <v>TV-Flachbildschirm in Gastkabine</v>
          </cell>
          <cell r="G482"/>
          <cell r="H482"/>
          <cell r="I482" t="str">
            <v>TV-System 4 (aft cabin)</v>
          </cell>
          <cell r="J482" t="str">
            <v>TV pantalla plana en camarote invitados</v>
          </cell>
          <cell r="K482"/>
          <cell r="L482"/>
          <cell r="M482"/>
          <cell r="N482"/>
          <cell r="O482"/>
          <cell r="P482"/>
        </row>
        <row r="483">
          <cell r="A483" t="str">
            <v>S450.16XE5004</v>
          </cell>
          <cell r="B483" t="str">
            <v>XE5004</v>
          </cell>
          <cell r="C483"/>
          <cell r="D483" t="str">
            <v>TV flat screen in guest cabin</v>
          </cell>
          <cell r="E483" t="str">
            <v>TV écran plat dans la cabine invités</v>
          </cell>
          <cell r="F483" t="str">
            <v>TV-Flachbildschirm in Gastkabine</v>
          </cell>
          <cell r="G483"/>
          <cell r="H483"/>
          <cell r="I483" t="str">
            <v>TV w/built in DVD+USB (aft cabin)</v>
          </cell>
          <cell r="J483" t="str">
            <v>TV pantalla plana en camarote invitados</v>
          </cell>
          <cell r="K483"/>
          <cell r="L483"/>
          <cell r="M483"/>
          <cell r="N483"/>
          <cell r="O483"/>
          <cell r="P483"/>
        </row>
        <row r="484">
          <cell r="A484" t="str">
            <v>F530.16XE5005</v>
          </cell>
          <cell r="B484" t="str">
            <v>XE5005</v>
          </cell>
          <cell r="C484"/>
          <cell r="D484" t="str">
            <v xml:space="preserve"> TV flat screen in master cabin with Totem</v>
          </cell>
          <cell r="E484" t="str">
            <v>TV écran plat dans la cabine propriétaire</v>
          </cell>
          <cell r="F484" t="str">
            <v>TV Flatscreen in Eignerkabine</v>
          </cell>
          <cell r="G484"/>
          <cell r="H484"/>
          <cell r="I484" t="str">
            <v>TV incl.  geintegreerde DVD+USB in eigenaarshut</v>
          </cell>
          <cell r="J484" t="str">
            <v>TV pantalla plana en camarote principal</v>
          </cell>
          <cell r="K484"/>
          <cell r="L484"/>
          <cell r="M484"/>
          <cell r="N484"/>
          <cell r="O484"/>
          <cell r="P484"/>
        </row>
        <row r="485">
          <cell r="A485" t="str">
            <v>C330.16XE5010</v>
          </cell>
          <cell r="B485" t="str">
            <v>XE5010</v>
          </cell>
          <cell r="C485"/>
          <cell r="D485" t="str">
            <v>TV-Preparation (salon)</v>
          </cell>
          <cell r="E485" t="str">
            <v xml:space="preserve">Pré-équipement TV dans le carré </v>
          </cell>
          <cell r="F485" t="str">
            <v>TV-Vorbereitung (Salon)</v>
          </cell>
          <cell r="G485"/>
          <cell r="H485"/>
          <cell r="I485" t="str">
            <v>TV-Voorbereiding (saloon)</v>
          </cell>
          <cell r="J485" t="str">
            <v>Pre-instalacion TV (Salon)</v>
          </cell>
          <cell r="K485"/>
          <cell r="L485"/>
          <cell r="M485"/>
          <cell r="N485"/>
          <cell r="O485"/>
          <cell r="P485"/>
        </row>
        <row r="486">
          <cell r="A486" t="str">
            <v>F380.16XE5010</v>
          </cell>
          <cell r="B486" t="str">
            <v>XE5010</v>
          </cell>
          <cell r="C486"/>
          <cell r="D486" t="str">
            <v>TV-Preparation (salon)</v>
          </cell>
          <cell r="E486" t="str">
            <v xml:space="preserve">Pré-équipement TV dans le carré </v>
          </cell>
          <cell r="F486" t="str">
            <v>TV-Vorbereitung (Salon)</v>
          </cell>
          <cell r="G486"/>
          <cell r="H486"/>
          <cell r="I486" t="str">
            <v>TV-Preparation (saloon)</v>
          </cell>
          <cell r="J486" t="str">
            <v>Pre-instalacion TV (Salon)</v>
          </cell>
          <cell r="K486"/>
          <cell r="L486"/>
          <cell r="M486"/>
          <cell r="N486"/>
          <cell r="O486"/>
          <cell r="P486"/>
        </row>
        <row r="487">
          <cell r="A487" t="str">
            <v>F450.16XE5010</v>
          </cell>
          <cell r="B487" t="str">
            <v>XE5010</v>
          </cell>
          <cell r="C487"/>
          <cell r="D487" t="str">
            <v>TV-Preparation (salon)</v>
          </cell>
          <cell r="E487" t="str">
            <v xml:space="preserve">Pré-équipement TV dans le carré </v>
          </cell>
          <cell r="F487" t="str">
            <v>TV-Vorbereitung (Salon)</v>
          </cell>
          <cell r="G487"/>
          <cell r="H487"/>
          <cell r="I487" t="str">
            <v>TV-Preparation (saloon)</v>
          </cell>
          <cell r="J487" t="str">
            <v>Pre-instalacion TV (Salon)</v>
          </cell>
          <cell r="K487"/>
          <cell r="L487"/>
          <cell r="M487"/>
          <cell r="N487"/>
          <cell r="O487"/>
          <cell r="P487"/>
        </row>
        <row r="488">
          <cell r="A488" t="str">
            <v>F530.16XE5010</v>
          </cell>
          <cell r="B488" t="str">
            <v>XE5010</v>
          </cell>
          <cell r="C488"/>
          <cell r="D488" t="str">
            <v>TV-Preparation</v>
          </cell>
          <cell r="E488" t="str">
            <v xml:space="preserve">Pré-équipement TV </v>
          </cell>
          <cell r="F488" t="str">
            <v>TV-Vorbereitung</v>
          </cell>
          <cell r="G488"/>
          <cell r="H488"/>
          <cell r="I488" t="str">
            <v>TV-Preparation (saloon)</v>
          </cell>
          <cell r="J488" t="str">
            <v>Pre-instalacion TV</v>
          </cell>
          <cell r="K488"/>
          <cell r="L488"/>
          <cell r="M488"/>
          <cell r="N488"/>
          <cell r="O488"/>
          <cell r="P488"/>
        </row>
        <row r="489">
          <cell r="A489" t="str">
            <v>S330.16XE5010</v>
          </cell>
          <cell r="B489" t="str">
            <v>XE5010</v>
          </cell>
          <cell r="C489"/>
          <cell r="D489" t="str">
            <v>TV-Preparation (salon)</v>
          </cell>
          <cell r="E489" t="str">
            <v xml:space="preserve">Pré-équipement TV dans le carré </v>
          </cell>
          <cell r="F489" t="str">
            <v>TV-Vorbereitung (Salon)</v>
          </cell>
          <cell r="G489"/>
          <cell r="H489"/>
          <cell r="I489" t="str">
            <v>TV-Voorbereiding (salon)</v>
          </cell>
          <cell r="J489" t="str">
            <v>Pre-instalacion TV (salon)</v>
          </cell>
          <cell r="K489"/>
          <cell r="L489"/>
          <cell r="M489"/>
          <cell r="N489"/>
          <cell r="O489"/>
          <cell r="P489"/>
        </row>
        <row r="490">
          <cell r="A490" t="str">
            <v>S450.16XE5010</v>
          </cell>
          <cell r="B490" t="str">
            <v>XE5010</v>
          </cell>
          <cell r="C490"/>
          <cell r="D490" t="str">
            <v>TV-Preparation (salon)</v>
          </cell>
          <cell r="E490" t="str">
            <v xml:space="preserve">Pré-équipement TV dans le carré </v>
          </cell>
          <cell r="F490" t="str">
            <v>TV-Vorbereitung (Salon)</v>
          </cell>
          <cell r="G490"/>
          <cell r="H490"/>
          <cell r="I490" t="str">
            <v>TV-Preparation (saloon)</v>
          </cell>
          <cell r="J490" t="str">
            <v>Pre-instalacion TV (salon)</v>
          </cell>
          <cell r="K490"/>
          <cell r="L490"/>
          <cell r="M490"/>
          <cell r="N490"/>
          <cell r="O490"/>
          <cell r="P490"/>
        </row>
        <row r="491">
          <cell r="A491" t="str">
            <v>C330.16XE5012</v>
          </cell>
          <cell r="B491" t="str">
            <v>XE5012</v>
          </cell>
          <cell r="C491"/>
          <cell r="D491" t="str">
            <v>TV-Preparation (owner cabin)</v>
          </cell>
          <cell r="E491" t="str">
            <v>Pré-équipement TV dans la cabine propriétaire</v>
          </cell>
          <cell r="F491" t="str">
            <v>TV-Vorbereitung (Eignerkabine)</v>
          </cell>
          <cell r="G491"/>
          <cell r="H491"/>
          <cell r="I491" t="str">
            <v>TV-Voorbereiding (eigenaar cabin)</v>
          </cell>
          <cell r="J491" t="str">
            <v>Pre-instalacion TV (camarote propietario)</v>
          </cell>
          <cell r="K491"/>
          <cell r="L491"/>
          <cell r="M491"/>
          <cell r="N491"/>
          <cell r="O491"/>
          <cell r="P491"/>
        </row>
        <row r="492">
          <cell r="A492" t="str">
            <v>F380.16XE5012</v>
          </cell>
          <cell r="B492" t="str">
            <v>XE5012</v>
          </cell>
          <cell r="C492"/>
          <cell r="D492" t="str">
            <v>TV-Preparation (owner cabin)</v>
          </cell>
          <cell r="E492" t="str">
            <v>Pré-équipement TV dans la cabine propriétaire</v>
          </cell>
          <cell r="F492" t="str">
            <v>TV-Vorbereitung (Eignerkabine)</v>
          </cell>
          <cell r="G492"/>
          <cell r="H492"/>
          <cell r="I492" t="str">
            <v>TV-Preparation (fwd cabin)</v>
          </cell>
          <cell r="J492" t="str">
            <v>Pre-instalacion TV (camarote propietario)</v>
          </cell>
          <cell r="K492"/>
          <cell r="L492"/>
          <cell r="M492"/>
          <cell r="N492"/>
          <cell r="O492"/>
          <cell r="P492"/>
        </row>
        <row r="493">
          <cell r="A493" t="str">
            <v>F450.16XE5012</v>
          </cell>
          <cell r="B493" t="str">
            <v>XE5012</v>
          </cell>
          <cell r="C493"/>
          <cell r="D493" t="str">
            <v>TV-Preparation (owner cabin)</v>
          </cell>
          <cell r="E493" t="str">
            <v>Pré-équipement TV dans la cabine propriétaire</v>
          </cell>
          <cell r="F493" t="str">
            <v>TV-Vorbereitung (Eignerkabine)</v>
          </cell>
          <cell r="G493"/>
          <cell r="H493"/>
          <cell r="I493" t="str">
            <v>TV-Preparation (fwd cabin)</v>
          </cell>
          <cell r="J493" t="str">
            <v>Pre-instalacion TV (camarote propietario)</v>
          </cell>
          <cell r="K493"/>
          <cell r="L493"/>
          <cell r="M493"/>
          <cell r="N493"/>
          <cell r="O493"/>
          <cell r="P493"/>
        </row>
        <row r="494">
          <cell r="A494" t="str">
            <v>F530.16XE5012</v>
          </cell>
          <cell r="B494" t="str">
            <v>XE5012</v>
          </cell>
          <cell r="C494"/>
          <cell r="D494" t="str">
            <v>TV-Preparation</v>
          </cell>
          <cell r="E494" t="str">
            <v xml:space="preserve">Pré-équipement TV </v>
          </cell>
          <cell r="F494" t="str">
            <v>TV-Vorbereitung</v>
          </cell>
          <cell r="G494"/>
          <cell r="H494"/>
          <cell r="I494" t="str">
            <v>TV-Preparation (fwd cabin)</v>
          </cell>
          <cell r="J494" t="str">
            <v>Pre-instalacion TV</v>
          </cell>
          <cell r="K494"/>
          <cell r="L494"/>
          <cell r="M494"/>
          <cell r="N494"/>
          <cell r="O494"/>
          <cell r="P494"/>
        </row>
        <row r="495">
          <cell r="A495" t="str">
            <v>S450.16XE5012</v>
          </cell>
          <cell r="B495" t="str">
            <v>XE5012</v>
          </cell>
          <cell r="C495"/>
          <cell r="D495" t="str">
            <v>TV-Preparation (master cabin)</v>
          </cell>
          <cell r="E495" t="str">
            <v>Pré-équipement TV dans la cabine propriétaire</v>
          </cell>
          <cell r="F495" t="str">
            <v>TV-Vorbereitung (Hauptkabine)</v>
          </cell>
          <cell r="G495"/>
          <cell r="H495"/>
          <cell r="I495" t="str">
            <v>TV-Preparation (fwd cabin)</v>
          </cell>
          <cell r="J495" t="str">
            <v>Pre-instalacion TV (camarote principal)</v>
          </cell>
          <cell r="K495"/>
          <cell r="L495"/>
          <cell r="M495"/>
          <cell r="N495"/>
          <cell r="O495"/>
          <cell r="P495"/>
        </row>
        <row r="496">
          <cell r="A496" t="str">
            <v>F530.16XE5013</v>
          </cell>
          <cell r="B496" t="str">
            <v>XE5013</v>
          </cell>
          <cell r="C496"/>
          <cell r="D496" t="str">
            <v>TV-Preparation</v>
          </cell>
          <cell r="E496" t="str">
            <v xml:space="preserve">Pré-équipement TV </v>
          </cell>
          <cell r="F496" t="str">
            <v>TV-Vorbereitung</v>
          </cell>
          <cell r="G496"/>
          <cell r="H496"/>
          <cell r="I496" t="str">
            <v>TV-Preparation (mid cabin)</v>
          </cell>
          <cell r="J496" t="str">
            <v>Pre-instalacion TV</v>
          </cell>
          <cell r="K496"/>
          <cell r="L496"/>
          <cell r="M496"/>
          <cell r="N496"/>
          <cell r="O496"/>
          <cell r="P496"/>
        </row>
        <row r="497">
          <cell r="A497" t="str">
            <v>F450.16XE5014</v>
          </cell>
          <cell r="B497" t="str">
            <v>XE5014</v>
          </cell>
          <cell r="C497"/>
          <cell r="D497" t="str">
            <v>TV-Preparation (guest cabin)</v>
          </cell>
          <cell r="E497" t="str">
            <v>Pré-équipement TV dans la cabine invités</v>
          </cell>
          <cell r="F497" t="str">
            <v>TV-Vorbereitung (Gastkabine)</v>
          </cell>
          <cell r="G497"/>
          <cell r="H497"/>
          <cell r="I497" t="str">
            <v>TV-Preparation (aft cabin)</v>
          </cell>
          <cell r="J497" t="str">
            <v>Pre-instalacion TV (camarote invitados)</v>
          </cell>
          <cell r="K497"/>
          <cell r="L497"/>
          <cell r="M497"/>
          <cell r="N497"/>
          <cell r="O497"/>
          <cell r="P497"/>
        </row>
        <row r="498">
          <cell r="A498" t="str">
            <v>S450.16XE5014</v>
          </cell>
          <cell r="B498" t="str">
            <v>XE5014</v>
          </cell>
          <cell r="C498"/>
          <cell r="D498" t="str">
            <v>TV-Preparation (guest cabin)</v>
          </cell>
          <cell r="E498" t="str">
            <v>Pré-équipement TV dans la cabine invités</v>
          </cell>
          <cell r="F498" t="str">
            <v>TV-Vorbereitung (Gastkabine)</v>
          </cell>
          <cell r="G498"/>
          <cell r="H498"/>
          <cell r="I498" t="str">
            <v>TV-Preparation (aft cabin)</v>
          </cell>
          <cell r="J498" t="str">
            <v>Pre-instalacion TV (camarote invitados)</v>
          </cell>
          <cell r="K498"/>
          <cell r="L498"/>
          <cell r="M498"/>
          <cell r="N498"/>
          <cell r="O498"/>
          <cell r="P498"/>
        </row>
        <row r="499">
          <cell r="A499" t="str">
            <v>F530.16XE5015</v>
          </cell>
          <cell r="B499" t="str">
            <v>XE5015</v>
          </cell>
          <cell r="C499"/>
          <cell r="D499" t="str">
            <v>TV-Preparation</v>
          </cell>
          <cell r="E499" t="str">
            <v xml:space="preserve">Pré-équipement TV </v>
          </cell>
          <cell r="F499" t="str">
            <v>TV-Vorbereitung</v>
          </cell>
          <cell r="G499"/>
          <cell r="H499"/>
          <cell r="I499" t="str">
            <v>TV-Preparation (master cabin)</v>
          </cell>
          <cell r="J499" t="str">
            <v>Pre-instalacion TV</v>
          </cell>
          <cell r="K499"/>
          <cell r="L499"/>
          <cell r="M499"/>
          <cell r="N499"/>
          <cell r="O499"/>
          <cell r="P499"/>
        </row>
        <row r="500">
          <cell r="A500" t="str">
            <v>F530.16XE5050</v>
          </cell>
          <cell r="B500" t="str">
            <v>XE5050</v>
          </cell>
          <cell r="C500"/>
          <cell r="D500" t="str">
            <v>TV lifting system</v>
          </cell>
          <cell r="E500" t="str">
            <v xml:space="preserve">Système TV escamotable </v>
          </cell>
          <cell r="F500" t="str">
            <v>TV Lifting System</v>
          </cell>
          <cell r="G500"/>
          <cell r="H500"/>
          <cell r="I500" t="str">
            <v>TV-lift (saloon)</v>
          </cell>
          <cell r="J500" t="str">
            <v>Sistema elevacion TV</v>
          </cell>
          <cell r="K500"/>
          <cell r="L500"/>
          <cell r="M500"/>
          <cell r="N500"/>
          <cell r="O500"/>
          <cell r="P500"/>
        </row>
        <row r="501">
          <cell r="A501" t="str">
            <v>F380.16XE5110</v>
          </cell>
          <cell r="B501" t="str">
            <v>XE5110</v>
          </cell>
          <cell r="C501"/>
          <cell r="D501" t="str">
            <v>Raymarine Sat 45 antenna</v>
          </cell>
          <cell r="E501" t="str">
            <v>Raymarine Sat 45 antenne</v>
          </cell>
          <cell r="F501" t="str">
            <v>Raymarine Sat 45 Satellitenantenne</v>
          </cell>
          <cell r="G501"/>
          <cell r="H501"/>
          <cell r="I501" t="str">
            <v>Raymarine Sat 45 antenne</v>
          </cell>
          <cell r="J501" t="str">
            <v>Antena satelite Raymarine Sat 45</v>
          </cell>
          <cell r="K501"/>
          <cell r="L501"/>
          <cell r="M501" t="str">
            <v>X</v>
          </cell>
          <cell r="N501">
            <v>14623.790322580648</v>
          </cell>
          <cell r="O501"/>
          <cell r="P501">
            <v>7850</v>
          </cell>
        </row>
        <row r="502">
          <cell r="A502" t="str">
            <v>F450.16XE5110</v>
          </cell>
          <cell r="B502" t="str">
            <v>XE5110</v>
          </cell>
          <cell r="C502"/>
          <cell r="D502" t="str">
            <v>Raymarine sat 45 antenna</v>
          </cell>
          <cell r="E502" t="str">
            <v>Raymarine Sat 45 antenne</v>
          </cell>
          <cell r="F502" t="str">
            <v>Raymarine Sat 45 Satellitenantenne</v>
          </cell>
          <cell r="G502"/>
          <cell r="H502"/>
          <cell r="I502" t="str">
            <v>Raymarine sat 45 antenne</v>
          </cell>
          <cell r="J502" t="str">
            <v>Antena satelite Raymarine Sat 45</v>
          </cell>
          <cell r="K502"/>
          <cell r="L502"/>
          <cell r="M502" t="str">
            <v>X</v>
          </cell>
          <cell r="N502">
            <v>14623.790322580648</v>
          </cell>
          <cell r="O502"/>
          <cell r="P502">
            <v>7850</v>
          </cell>
        </row>
        <row r="503">
          <cell r="A503" t="str">
            <v>F530.16XE5110</v>
          </cell>
          <cell r="B503" t="str">
            <v>XE5110</v>
          </cell>
          <cell r="C503"/>
          <cell r="D503" t="str">
            <v>Raymarine sat 45 antenna</v>
          </cell>
          <cell r="E503" t="str">
            <v>Raymarine Sat 45 antenne</v>
          </cell>
          <cell r="F503" t="str">
            <v>Raymarine Sat 45 Satellitenantenne</v>
          </cell>
          <cell r="G503"/>
          <cell r="H503"/>
          <cell r="I503" t="str">
            <v>Raymarine sat 45 antenne</v>
          </cell>
          <cell r="J503" t="str">
            <v>Antena satelite Raymarine Sat 45</v>
          </cell>
          <cell r="K503"/>
          <cell r="L503"/>
          <cell r="M503" t="str">
            <v>X</v>
          </cell>
          <cell r="N503">
            <v>14623.790322580648</v>
          </cell>
          <cell r="O503"/>
          <cell r="P503">
            <v>7850</v>
          </cell>
        </row>
        <row r="504">
          <cell r="A504" t="str">
            <v>S450.16XE5110</v>
          </cell>
          <cell r="B504" t="str">
            <v>XE5110</v>
          </cell>
          <cell r="C504"/>
          <cell r="D504" t="str">
            <v>Raymarine sat 45 antenna</v>
          </cell>
          <cell r="E504" t="str">
            <v>Raymarine Sat 45 antenne</v>
          </cell>
          <cell r="F504" t="str">
            <v>Raymarine Sat 45 Satellitenantenne</v>
          </cell>
          <cell r="G504"/>
          <cell r="H504"/>
          <cell r="I504" t="str">
            <v>Raymarine sat 45 antenne</v>
          </cell>
          <cell r="J504" t="str">
            <v>Antena satelite Raymarine Sat 45</v>
          </cell>
          <cell r="K504"/>
          <cell r="L504"/>
          <cell r="M504" t="str">
            <v>X</v>
          </cell>
          <cell r="N504">
            <v>14623.790322580648</v>
          </cell>
          <cell r="O504"/>
          <cell r="P504">
            <v>7850</v>
          </cell>
        </row>
        <row r="505">
          <cell r="A505" t="str">
            <v>C330.16XE5111</v>
          </cell>
          <cell r="B505" t="str">
            <v>XE5111</v>
          </cell>
          <cell r="C505"/>
          <cell r="D505" t="str">
            <v>TV Antenna Digital DVBT</v>
          </cell>
          <cell r="E505" t="str">
            <v>TV Antenne Digitale DVBT</v>
          </cell>
          <cell r="F505" t="str">
            <v>TV Antenne Digital DVBT</v>
          </cell>
          <cell r="G505"/>
          <cell r="H505"/>
          <cell r="I505" t="str">
            <v>TV Antenne Digital DVBT</v>
          </cell>
          <cell r="J505" t="str">
            <v>TV Antenna Digital DVBT</v>
          </cell>
          <cell r="K505"/>
          <cell r="L505"/>
          <cell r="M505" t="str">
            <v>X</v>
          </cell>
          <cell r="N505">
            <v>2216.8548387096776</v>
          </cell>
          <cell r="O505"/>
          <cell r="P505">
            <v>1190</v>
          </cell>
        </row>
        <row r="506">
          <cell r="A506" t="str">
            <v>C330.16XE5111</v>
          </cell>
          <cell r="B506" t="str">
            <v>XE5111</v>
          </cell>
          <cell r="C506"/>
          <cell r="D506" t="str">
            <v>TV Antenna Digital DVBT</v>
          </cell>
          <cell r="E506" t="str">
            <v>TV Antenne Digitale DVBT</v>
          </cell>
          <cell r="F506" t="str">
            <v>TV Antenne Digital DVBT</v>
          </cell>
          <cell r="G506"/>
          <cell r="H506"/>
          <cell r="I506" t="str">
            <v>TV Antenne Digital DVBT</v>
          </cell>
          <cell r="J506" t="str">
            <v>TV Antenna Digital DVBT</v>
          </cell>
          <cell r="K506"/>
          <cell r="L506"/>
          <cell r="M506"/>
          <cell r="N506"/>
          <cell r="O506"/>
          <cell r="P506"/>
        </row>
        <row r="507">
          <cell r="A507" t="str">
            <v>F380.16XE5111</v>
          </cell>
          <cell r="B507" t="str">
            <v>XE5111</v>
          </cell>
          <cell r="C507"/>
          <cell r="D507" t="str">
            <v>TV Antenna Digital DVBT</v>
          </cell>
          <cell r="E507" t="str">
            <v>TV Antenne Digitale DVBT</v>
          </cell>
          <cell r="F507" t="str">
            <v>TV Antenne Digital DVBT</v>
          </cell>
          <cell r="G507"/>
          <cell r="H507"/>
          <cell r="I507" t="str">
            <v>TV antenne RR Digital DVBT</v>
          </cell>
          <cell r="J507" t="str">
            <v>Antena TV digital DVBT</v>
          </cell>
          <cell r="K507"/>
          <cell r="L507"/>
          <cell r="M507" t="str">
            <v>X</v>
          </cell>
          <cell r="N507">
            <v>2216.8548387096776</v>
          </cell>
          <cell r="O507"/>
          <cell r="P507">
            <v>1190</v>
          </cell>
        </row>
        <row r="508">
          <cell r="A508" t="str">
            <v>F380.16XE5111</v>
          </cell>
          <cell r="B508" t="str">
            <v>XE5111</v>
          </cell>
          <cell r="C508"/>
          <cell r="D508" t="str">
            <v>TV Antenna Digital DVBT</v>
          </cell>
          <cell r="E508" t="str">
            <v>TV Antenne Digitale DVBT</v>
          </cell>
          <cell r="F508" t="str">
            <v>TV Antenne Digital DVBT</v>
          </cell>
          <cell r="G508"/>
          <cell r="H508"/>
          <cell r="I508" t="str">
            <v>TV antenne RR Digital DVBT</v>
          </cell>
          <cell r="J508" t="str">
            <v>Antena TV digital DVBT</v>
          </cell>
          <cell r="K508"/>
          <cell r="L508"/>
          <cell r="M508"/>
          <cell r="N508"/>
          <cell r="O508"/>
          <cell r="P508"/>
        </row>
        <row r="509">
          <cell r="A509" t="str">
            <v>F450.16XE5111</v>
          </cell>
          <cell r="B509" t="str">
            <v>XE5111</v>
          </cell>
          <cell r="C509"/>
          <cell r="D509" t="str">
            <v>TV Antenna Digital DVBT</v>
          </cell>
          <cell r="E509" t="str">
            <v>TV Antenne Digitale DVBT</v>
          </cell>
          <cell r="F509" t="str">
            <v>TV Antenne Digital DVBT</v>
          </cell>
          <cell r="G509"/>
          <cell r="H509"/>
          <cell r="I509" t="str">
            <v>TV antenne RR digital DVBT</v>
          </cell>
          <cell r="J509" t="str">
            <v>Antena TV digital DVBT</v>
          </cell>
          <cell r="K509"/>
          <cell r="L509"/>
          <cell r="M509" t="str">
            <v>X</v>
          </cell>
          <cell r="N509">
            <v>2216.8548387096776</v>
          </cell>
          <cell r="O509"/>
          <cell r="P509">
            <v>1190</v>
          </cell>
        </row>
        <row r="510">
          <cell r="A510" t="str">
            <v>F450.16XE5111</v>
          </cell>
          <cell r="B510" t="str">
            <v>XE5111</v>
          </cell>
          <cell r="C510"/>
          <cell r="D510" t="str">
            <v>TV Antenna Digital DVBT</v>
          </cell>
          <cell r="E510" t="str">
            <v>TV Antenne Digitale DVBT</v>
          </cell>
          <cell r="F510" t="str">
            <v>TV Antenne Digital DVBT</v>
          </cell>
          <cell r="G510"/>
          <cell r="H510"/>
          <cell r="I510" t="str">
            <v>TV antenne RR digital DVBT</v>
          </cell>
          <cell r="J510" t="str">
            <v>Antena TV digital DVBT</v>
          </cell>
          <cell r="K510"/>
          <cell r="L510"/>
          <cell r="M510"/>
          <cell r="N510"/>
          <cell r="O510"/>
          <cell r="P510"/>
        </row>
        <row r="511">
          <cell r="A511" t="str">
            <v>F530.16XE5111</v>
          </cell>
          <cell r="B511" t="str">
            <v>XE5111</v>
          </cell>
          <cell r="C511"/>
          <cell r="D511" t="str">
            <v>TV Antenna RR digital DVBT</v>
          </cell>
          <cell r="E511" t="str">
            <v>TV Antenne RR Digitale DVBT</v>
          </cell>
          <cell r="F511" t="str">
            <v>TV Antenne RR Digital DVBT</v>
          </cell>
          <cell r="G511"/>
          <cell r="H511"/>
          <cell r="I511" t="str">
            <v>TV antenne RR digital DVBT</v>
          </cell>
          <cell r="J511" t="str">
            <v>Antena TV RR digital DVBT</v>
          </cell>
          <cell r="K511"/>
          <cell r="L511"/>
          <cell r="M511" t="str">
            <v>X</v>
          </cell>
          <cell r="N511">
            <v>2216.8548387096776</v>
          </cell>
          <cell r="O511"/>
          <cell r="P511">
            <v>1190</v>
          </cell>
        </row>
        <row r="512">
          <cell r="A512" t="str">
            <v>S330.16XE5111</v>
          </cell>
          <cell r="B512" t="str">
            <v>XE5111</v>
          </cell>
          <cell r="C512"/>
          <cell r="D512" t="str">
            <v>TV Antenna Digital DVBT</v>
          </cell>
          <cell r="E512" t="str">
            <v>TV Antenne Digitale DVBT</v>
          </cell>
          <cell r="F512" t="str">
            <v>TV Antenne Digital DVBT</v>
          </cell>
          <cell r="G512"/>
          <cell r="H512"/>
          <cell r="I512" t="str">
            <v>TV Antenne Digital DVBT</v>
          </cell>
          <cell r="J512" t="str">
            <v>Antena TV digital DVBT</v>
          </cell>
          <cell r="K512"/>
          <cell r="L512"/>
          <cell r="M512"/>
          <cell r="N512"/>
          <cell r="O512"/>
          <cell r="P512"/>
        </row>
        <row r="513">
          <cell r="A513" t="str">
            <v>S450.16XE5111</v>
          </cell>
          <cell r="B513" t="str">
            <v>XE5111</v>
          </cell>
          <cell r="C513"/>
          <cell r="D513" t="str">
            <v>TV Antenna Digital DVBT</v>
          </cell>
          <cell r="E513" t="str">
            <v>TV Antenne Digitale DVBT</v>
          </cell>
          <cell r="F513" t="str">
            <v>TV Antenne Digital DVBT</v>
          </cell>
          <cell r="G513"/>
          <cell r="H513"/>
          <cell r="I513" t="str">
            <v>TV antenne RR Digital DVBT</v>
          </cell>
          <cell r="J513" t="str">
            <v>Antena TV digital DVBT</v>
          </cell>
          <cell r="K513"/>
          <cell r="L513"/>
          <cell r="M513" t="str">
            <v>X</v>
          </cell>
          <cell r="N513">
            <v>2216.8548387096776</v>
          </cell>
          <cell r="O513"/>
          <cell r="P513">
            <v>1190</v>
          </cell>
        </row>
        <row r="514">
          <cell r="A514" t="str">
            <v>S450.16XE5111</v>
          </cell>
          <cell r="B514" t="str">
            <v>XE5111</v>
          </cell>
          <cell r="C514"/>
          <cell r="D514" t="str">
            <v>TV Antenna Digital DVBT</v>
          </cell>
          <cell r="E514" t="str">
            <v>TV Antenne Digitale DVBT</v>
          </cell>
          <cell r="F514" t="str">
            <v>TV Antenne Digital DVBT</v>
          </cell>
          <cell r="G514"/>
          <cell r="H514"/>
          <cell r="I514" t="str">
            <v>TV antenne RR Digital DVBT</v>
          </cell>
          <cell r="J514" t="str">
            <v>Antena TV digital DVBT</v>
          </cell>
          <cell r="K514"/>
          <cell r="L514"/>
          <cell r="M514"/>
          <cell r="N514"/>
          <cell r="O514"/>
          <cell r="P514"/>
        </row>
        <row r="515">
          <cell r="A515" t="str">
            <v>F380.16XL1001</v>
          </cell>
          <cell r="B515" t="str">
            <v>XL1001</v>
          </cell>
          <cell r="C515"/>
          <cell r="D515" t="str">
            <v>Layout A1</v>
          </cell>
          <cell r="E515" t="str">
            <v>Plan A1</v>
          </cell>
          <cell r="F515" t="str">
            <v>Layout A1</v>
          </cell>
          <cell r="G515"/>
          <cell r="H515"/>
          <cell r="I515" t="str">
            <v>Layout A1</v>
          </cell>
          <cell r="J515" t="str">
            <v>Distribución A1</v>
          </cell>
          <cell r="K515" t="str">
            <v>X</v>
          </cell>
          <cell r="L515"/>
          <cell r="M515"/>
          <cell r="N515" t="str">
            <v>Standard</v>
          </cell>
          <cell r="O515"/>
          <cell r="P515" t="str">
            <v>standard</v>
          </cell>
        </row>
        <row r="516">
          <cell r="A516" t="str">
            <v>F450.16XL1001</v>
          </cell>
          <cell r="B516" t="str">
            <v>XL1001</v>
          </cell>
          <cell r="C516"/>
          <cell r="D516" t="str">
            <v>Layout A1</v>
          </cell>
          <cell r="E516" t="str">
            <v>Plan A1</v>
          </cell>
          <cell r="F516" t="str">
            <v>Layout A1</v>
          </cell>
          <cell r="G516"/>
          <cell r="H516"/>
          <cell r="I516" t="str">
            <v>Layout A1</v>
          </cell>
          <cell r="J516" t="str">
            <v>Distribución A1</v>
          </cell>
          <cell r="K516" t="str">
            <v>X</v>
          </cell>
          <cell r="L516"/>
          <cell r="M516"/>
          <cell r="N516" t="str">
            <v>Standard</v>
          </cell>
          <cell r="O516"/>
          <cell r="P516" t="str">
            <v>standard</v>
          </cell>
        </row>
        <row r="517">
          <cell r="A517" t="str">
            <v>F530.16XL1001</v>
          </cell>
          <cell r="B517" t="str">
            <v>XL1001</v>
          </cell>
          <cell r="C517"/>
          <cell r="D517" t="str">
            <v>Layout A1</v>
          </cell>
          <cell r="E517" t="str">
            <v>Plan A1</v>
          </cell>
          <cell r="F517" t="str">
            <v>Layout A1</v>
          </cell>
          <cell r="G517"/>
          <cell r="H517"/>
          <cell r="I517" t="str">
            <v>Layout A1</v>
          </cell>
          <cell r="J517" t="str">
            <v>Distribución A1</v>
          </cell>
          <cell r="K517" t="str">
            <v>X</v>
          </cell>
          <cell r="L517"/>
          <cell r="M517"/>
          <cell r="N517" t="str">
            <v>Standard</v>
          </cell>
          <cell r="O517"/>
          <cell r="P517" t="str">
            <v>standard</v>
          </cell>
        </row>
        <row r="518">
          <cell r="A518" t="str">
            <v>S330.16XL1001</v>
          </cell>
          <cell r="B518" t="str">
            <v>XL1001</v>
          </cell>
          <cell r="C518"/>
          <cell r="D518" t="str">
            <v>Layout A1 (open)</v>
          </cell>
          <cell r="E518" t="str">
            <v>Plan A1</v>
          </cell>
          <cell r="F518" t="str">
            <v>Layout A1 (offen)</v>
          </cell>
          <cell r="G518"/>
          <cell r="H518"/>
          <cell r="I518" t="str">
            <v>Layout A1 (open)</v>
          </cell>
          <cell r="J518" t="str">
            <v>Distribución A1 (abierto)</v>
          </cell>
          <cell r="K518" t="str">
            <v>X</v>
          </cell>
          <cell r="L518"/>
          <cell r="M518"/>
          <cell r="N518" t="str">
            <v>Standard</v>
          </cell>
          <cell r="O518"/>
          <cell r="P518" t="str">
            <v>standard</v>
          </cell>
        </row>
        <row r="519">
          <cell r="A519" t="str">
            <v>S450.16XL1001</v>
          </cell>
          <cell r="B519" t="str">
            <v>XL1001</v>
          </cell>
          <cell r="C519"/>
          <cell r="D519" t="str">
            <v>Layout A1</v>
          </cell>
          <cell r="E519" t="str">
            <v>Plan A1</v>
          </cell>
          <cell r="F519" t="str">
            <v>Layout A1</v>
          </cell>
          <cell r="G519"/>
          <cell r="H519"/>
          <cell r="I519" t="str">
            <v>Layout A1</v>
          </cell>
          <cell r="J519" t="str">
            <v>Distribución A1</v>
          </cell>
          <cell r="K519" t="str">
            <v>X</v>
          </cell>
          <cell r="L519"/>
          <cell r="M519"/>
          <cell r="N519" t="str">
            <v>Standard</v>
          </cell>
          <cell r="O519"/>
          <cell r="P519" t="str">
            <v>standard</v>
          </cell>
        </row>
        <row r="520">
          <cell r="A520" t="str">
            <v>S330.16XL1002</v>
          </cell>
          <cell r="B520" t="str">
            <v>XL1002</v>
          </cell>
          <cell r="C520"/>
          <cell r="D520" t="str">
            <v>Layout A2 (2-nd cabin with door)</v>
          </cell>
          <cell r="E520" t="str">
            <v>Plan A2 (cabine avant avec porte)</v>
          </cell>
          <cell r="F520" t="str">
            <v>Layout A2 (zweite Koje mit Tür)</v>
          </cell>
          <cell r="G520"/>
          <cell r="H520"/>
          <cell r="I520" t="str">
            <v>Layout A2 (2de hut, met deur )</v>
          </cell>
          <cell r="J520" t="str">
            <v>Distribución A2 (2º camarote con puerta)</v>
          </cell>
          <cell r="K520"/>
          <cell r="L520" t="str">
            <v>X</v>
          </cell>
          <cell r="M520"/>
          <cell r="N520">
            <v>3260.0806451612907</v>
          </cell>
          <cell r="O520"/>
          <cell r="P520">
            <v>1750</v>
          </cell>
        </row>
        <row r="521">
          <cell r="A521" t="str">
            <v>F380.16XL2001</v>
          </cell>
          <cell r="B521" t="str">
            <v>XL2001</v>
          </cell>
          <cell r="C521"/>
          <cell r="D521" t="str">
            <v>Layout B1</v>
          </cell>
          <cell r="E521" t="str">
            <v>Plan B1</v>
          </cell>
          <cell r="F521" t="str">
            <v>Layout B1</v>
          </cell>
          <cell r="G521"/>
          <cell r="H521"/>
          <cell r="I521" t="str">
            <v>Layout B1</v>
          </cell>
          <cell r="J521" t="str">
            <v>Distribución B1</v>
          </cell>
          <cell r="K521" t="str">
            <v>X</v>
          </cell>
          <cell r="L521"/>
          <cell r="M521"/>
          <cell r="N521" t="str">
            <v>Standard</v>
          </cell>
          <cell r="O521"/>
          <cell r="P521" t="str">
            <v>standard</v>
          </cell>
        </row>
        <row r="522">
          <cell r="A522" t="str">
            <v>F450.16XL2001</v>
          </cell>
          <cell r="B522" t="str">
            <v>XL2001</v>
          </cell>
          <cell r="C522"/>
          <cell r="D522" t="str">
            <v>Layout B1</v>
          </cell>
          <cell r="E522" t="str">
            <v>Plan B1</v>
          </cell>
          <cell r="F522" t="str">
            <v>Layout B1</v>
          </cell>
          <cell r="G522"/>
          <cell r="H522"/>
          <cell r="I522" t="str">
            <v>Layout B1</v>
          </cell>
          <cell r="J522" t="str">
            <v>Distribución B1</v>
          </cell>
          <cell r="K522" t="str">
            <v>X</v>
          </cell>
          <cell r="L522"/>
          <cell r="M522"/>
          <cell r="N522" t="str">
            <v>Standard</v>
          </cell>
          <cell r="O522"/>
          <cell r="P522" t="str">
            <v>standard</v>
          </cell>
        </row>
        <row r="523">
          <cell r="A523" t="str">
            <v>F530.16XL2001</v>
          </cell>
          <cell r="B523" t="str">
            <v>XL2001</v>
          </cell>
          <cell r="C523"/>
          <cell r="D523" t="str">
            <v>Layout B1</v>
          </cell>
          <cell r="E523" t="str">
            <v>Plan B1</v>
          </cell>
          <cell r="F523" t="str">
            <v>Layout B1</v>
          </cell>
          <cell r="G523"/>
          <cell r="H523"/>
          <cell r="I523" t="str">
            <v>Layout B1</v>
          </cell>
          <cell r="J523" t="str">
            <v>Distribución B1</v>
          </cell>
          <cell r="K523" t="str">
            <v>X</v>
          </cell>
          <cell r="L523"/>
          <cell r="M523"/>
          <cell r="N523" t="str">
            <v>Standard</v>
          </cell>
          <cell r="O523"/>
          <cell r="P523" t="str">
            <v>standard</v>
          </cell>
        </row>
        <row r="524">
          <cell r="A524" t="str">
            <v>S450.16XL2001</v>
          </cell>
          <cell r="B524" t="str">
            <v>XL2001</v>
          </cell>
          <cell r="C524"/>
          <cell r="D524" t="str">
            <v>Layout B1</v>
          </cell>
          <cell r="E524" t="str">
            <v>Plan B1</v>
          </cell>
          <cell r="F524" t="str">
            <v>Layout B1</v>
          </cell>
          <cell r="G524"/>
          <cell r="H524"/>
          <cell r="I524" t="str">
            <v>Layout B1</v>
          </cell>
          <cell r="J524" t="str">
            <v>Distribución B1</v>
          </cell>
          <cell r="K524" t="str">
            <v>X</v>
          </cell>
          <cell r="L524"/>
          <cell r="M524"/>
          <cell r="N524" t="str">
            <v>Standard</v>
          </cell>
          <cell r="O524"/>
          <cell r="P524" t="str">
            <v>standard</v>
          </cell>
        </row>
        <row r="525">
          <cell r="A525" t="str">
            <v>F380.16XL3001</v>
          </cell>
          <cell r="B525" t="str">
            <v>XL3001</v>
          </cell>
          <cell r="C525"/>
          <cell r="D525" t="str">
            <v>Layout C1</v>
          </cell>
          <cell r="E525" t="str">
            <v>Plan C1</v>
          </cell>
          <cell r="F525" t="str">
            <v>Layout C1</v>
          </cell>
          <cell r="G525"/>
          <cell r="H525"/>
          <cell r="I525" t="str">
            <v>Layout C1</v>
          </cell>
          <cell r="J525" t="str">
            <v>Distribución C1</v>
          </cell>
          <cell r="K525" t="str">
            <v>X</v>
          </cell>
          <cell r="L525"/>
          <cell r="M525"/>
          <cell r="N525" t="str">
            <v>Standard</v>
          </cell>
          <cell r="O525"/>
          <cell r="P525" t="str">
            <v>standard</v>
          </cell>
        </row>
        <row r="526">
          <cell r="A526" t="str">
            <v>F450.16XL3001</v>
          </cell>
          <cell r="B526" t="str">
            <v>XL3001</v>
          </cell>
          <cell r="C526"/>
          <cell r="D526" t="str">
            <v>Layout C1</v>
          </cell>
          <cell r="E526" t="str">
            <v>Plan C1</v>
          </cell>
          <cell r="F526" t="str">
            <v>Layout C1</v>
          </cell>
          <cell r="G526"/>
          <cell r="H526"/>
          <cell r="I526" t="str">
            <v>Layout C1</v>
          </cell>
          <cell r="J526" t="str">
            <v>Distribución C1</v>
          </cell>
          <cell r="K526" t="str">
            <v>X</v>
          </cell>
          <cell r="L526"/>
          <cell r="M526"/>
          <cell r="N526" t="str">
            <v>Standard</v>
          </cell>
          <cell r="O526"/>
          <cell r="P526" t="str">
            <v>standard</v>
          </cell>
        </row>
        <row r="527">
          <cell r="A527" t="str">
            <v>F530.16XL3001</v>
          </cell>
          <cell r="B527" t="str">
            <v>XL3001</v>
          </cell>
          <cell r="C527"/>
          <cell r="D527" t="str">
            <v>Layout C1</v>
          </cell>
          <cell r="E527" t="str">
            <v>Plan C1</v>
          </cell>
          <cell r="F527" t="str">
            <v>Layout C1</v>
          </cell>
          <cell r="G527"/>
          <cell r="H527"/>
          <cell r="I527" t="str">
            <v>Layout C1</v>
          </cell>
          <cell r="J527" t="str">
            <v>Distribución C1</v>
          </cell>
          <cell r="K527" t="str">
            <v>X</v>
          </cell>
          <cell r="L527"/>
          <cell r="M527"/>
          <cell r="N527" t="str">
            <v>Standard</v>
          </cell>
          <cell r="O527"/>
          <cell r="P527" t="str">
            <v>standard</v>
          </cell>
        </row>
        <row r="528">
          <cell r="A528" t="str">
            <v>S450.16XL3001</v>
          </cell>
          <cell r="B528" t="str">
            <v>XL3001</v>
          </cell>
          <cell r="C528"/>
          <cell r="D528" t="str">
            <v>Layout C1. Aft cabin: 3 movable beds with stern drive engines</v>
          </cell>
          <cell r="E528" t="str">
            <v>Plan C1 Cabine centrale avec 3 lits mobiles uniquement avec propulsion Sterndrive</v>
          </cell>
          <cell r="F528" t="str">
            <v>Layout C1. Achterkabine: 3 ausziehbare Betten mit 'stern drive' Motoren</v>
          </cell>
          <cell r="G528"/>
          <cell r="H528"/>
          <cell r="I528" t="str">
            <v>Layout C1. Achter hut: 3 verplaatsbare bedden met stern drive motoren</v>
          </cell>
          <cell r="J528" t="str">
            <v>Distribución C1. camarote Popa: 3 camas movibles con motorización dentro-fueraborda</v>
          </cell>
          <cell r="K528" t="str">
            <v>X</v>
          </cell>
          <cell r="L528"/>
          <cell r="M528"/>
          <cell r="N528" t="str">
            <v>Standard</v>
          </cell>
          <cell r="O528"/>
          <cell r="P528" t="str">
            <v>standard</v>
          </cell>
        </row>
        <row r="529">
          <cell r="A529" t="str">
            <v>F450.16XL3002</v>
          </cell>
          <cell r="B529" t="str">
            <v>XL3002</v>
          </cell>
          <cell r="C529"/>
          <cell r="D529" t="str">
            <v>Layout C2. Optional Galley: full height fridge/freezer with stainless steel door, no dishwasher option</v>
          </cell>
          <cell r="E529" t="str">
            <v>Plan C2 cuisine avec réfrigérateur et freezer pleine hauteur et porte inox (pas de lave vaisselle avec ce plan)</v>
          </cell>
          <cell r="F529" t="str">
            <v>Layout C2. Optionale Pantry: großer Kühlschrank/Gefrierschrank mit Edelstahltüren, keine Option für Spülmaschine</v>
          </cell>
          <cell r="G529"/>
          <cell r="H529"/>
          <cell r="I529" t="str">
            <v>Layout C2. Optionele Kombuis: hoge koelkast/vriezer met rvs deur (Afwasmachine is niet mogelijk)</v>
          </cell>
          <cell r="J529" t="str">
            <v xml:space="preserve">Distribución C2. Opción en cocina: Frigorifico/congelador de altura completa con puertas de acero inox. Sin opción de lavavajillas </v>
          </cell>
          <cell r="K529"/>
          <cell r="L529" t="str">
            <v>X</v>
          </cell>
          <cell r="M529"/>
          <cell r="N529">
            <v>3315.9677419354839</v>
          </cell>
          <cell r="O529"/>
          <cell r="P529">
            <v>1780</v>
          </cell>
        </row>
        <row r="530">
          <cell r="A530" t="str">
            <v>S450.16XL3002</v>
          </cell>
          <cell r="B530" t="str">
            <v>XL3002</v>
          </cell>
          <cell r="C530"/>
          <cell r="D530" t="str">
            <v>Layout C2. 2 beds (only with XC1003)</v>
          </cell>
          <cell r="E530" t="str">
            <v>Plan D2 avec 2 lits uniquement avec motorisation Ips XC1003</v>
          </cell>
          <cell r="F530" t="str">
            <v>Layout C2. 2 Betten (nur mit XC1003)</v>
          </cell>
          <cell r="G530"/>
          <cell r="H530"/>
          <cell r="I530" t="str">
            <v>Layout C2. 2 bedden (enkel met XC1003)</v>
          </cell>
          <cell r="J530" t="str">
            <v>Distribución C2. 2 camas (solo con XC1003)</v>
          </cell>
          <cell r="K530"/>
          <cell r="L530" t="str">
            <v>X</v>
          </cell>
          <cell r="M530"/>
          <cell r="N530">
            <v>1490.3225806451612</v>
          </cell>
          <cell r="O530"/>
          <cell r="P530">
            <v>800</v>
          </cell>
        </row>
        <row r="531">
          <cell r="A531" t="str">
            <v>F380.16XL4001</v>
          </cell>
          <cell r="B531" t="str">
            <v>XL4001</v>
          </cell>
          <cell r="C531"/>
          <cell r="D531" t="str">
            <v>Layout D1. Salon with sliding seat on PS and L-shaped sofa on SB</v>
          </cell>
          <cell r="E531" t="str">
            <v>Plan D1 salon avec banquette bâbord mobile et salon en L à tribord.</v>
          </cell>
          <cell r="F531" t="str">
            <v>Layout D1. Salon mit verschiebbarem Sitz an BB und L-förmiges Sofa an STB</v>
          </cell>
          <cell r="G531"/>
          <cell r="H531"/>
          <cell r="I531" t="str">
            <v>Layout D1. Salon met verschuifbare zit aan BB en L-vormige sofa aan SB</v>
          </cell>
          <cell r="J531" t="str">
            <v>Distribución D1. Salon con asiento deslizante en Babor y sofa en forma de L en Estribor</v>
          </cell>
          <cell r="K531" t="str">
            <v>X</v>
          </cell>
          <cell r="L531"/>
          <cell r="M531"/>
          <cell r="N531" t="str">
            <v>Standard</v>
          </cell>
          <cell r="O531"/>
          <cell r="P531" t="str">
            <v>standard</v>
          </cell>
        </row>
        <row r="532">
          <cell r="A532" t="str">
            <v>F450.16XL4001</v>
          </cell>
          <cell r="B532" t="str">
            <v>XL4001</v>
          </cell>
          <cell r="C532"/>
          <cell r="D532" t="str">
            <v>Layout D1</v>
          </cell>
          <cell r="E532" t="str">
            <v>Plan D1</v>
          </cell>
          <cell r="F532" t="str">
            <v>Layout D1</v>
          </cell>
          <cell r="G532"/>
          <cell r="H532"/>
          <cell r="I532" t="str">
            <v>Layout D1</v>
          </cell>
          <cell r="J532" t="str">
            <v>Distribución D1</v>
          </cell>
          <cell r="K532" t="str">
            <v>X</v>
          </cell>
          <cell r="L532"/>
          <cell r="M532"/>
          <cell r="N532" t="str">
            <v>Standard</v>
          </cell>
          <cell r="O532"/>
          <cell r="P532" t="str">
            <v>standard</v>
          </cell>
        </row>
        <row r="533">
          <cell r="A533" t="str">
            <v>F530.16XL4001</v>
          </cell>
          <cell r="B533" t="str">
            <v>XL4001</v>
          </cell>
          <cell r="C533"/>
          <cell r="D533" t="str">
            <v>Layout D1</v>
          </cell>
          <cell r="E533" t="str">
            <v>Plan D1</v>
          </cell>
          <cell r="F533" t="str">
            <v>Layout D1</v>
          </cell>
          <cell r="G533"/>
          <cell r="H533"/>
          <cell r="I533" t="str">
            <v>Layout D1</v>
          </cell>
          <cell r="J533" t="str">
            <v>Distribución D1</v>
          </cell>
          <cell r="K533" t="str">
            <v>X</v>
          </cell>
          <cell r="L533"/>
          <cell r="M533"/>
          <cell r="N533" t="str">
            <v>Standard</v>
          </cell>
          <cell r="O533"/>
          <cell r="P533" t="str">
            <v>standard</v>
          </cell>
        </row>
        <row r="534">
          <cell r="A534" t="str">
            <v>F380.16XL4002</v>
          </cell>
          <cell r="B534" t="str">
            <v>XL4002</v>
          </cell>
          <cell r="C534"/>
          <cell r="D534" t="str">
            <v>Layout D2. Salon, sliding seat on PS &amp; L-shaped sofa on SB convers into a bed</v>
          </cell>
          <cell r="E534" t="str">
            <v>Plan D2 salon avec banquette bâbord mobile et salon en L à tribord et table convertible.</v>
          </cell>
          <cell r="F534" t="str">
            <v>Layout D2. Salon mit verschiebbarem Sitz an BB und L-förmiges Sofa an STB, kann zu einem Bett umfunktioniert werden</v>
          </cell>
          <cell r="G534"/>
          <cell r="H534"/>
          <cell r="I534" t="str">
            <v>Layout D2. Salon met verschuifbare zit aan BB en L-vormige sofa aan SB tevens om te bouwen tot bed</v>
          </cell>
          <cell r="J534" t="str">
            <v>Distribución D2. Salon con asiento deslizante en Babor y sofa en forma de L en Estribor convertible en cama</v>
          </cell>
          <cell r="K534"/>
          <cell r="L534" t="str">
            <v>X</v>
          </cell>
          <cell r="M534"/>
          <cell r="N534">
            <v>3166.9354838709678</v>
          </cell>
          <cell r="O534"/>
          <cell r="P534">
            <v>1700</v>
          </cell>
        </row>
        <row r="535">
          <cell r="A535" t="str">
            <v>F450.16XL4002</v>
          </cell>
          <cell r="B535" t="str">
            <v>XL4002</v>
          </cell>
          <cell r="C535"/>
          <cell r="D535" t="str">
            <v>Layout D2. Changed port side salon sofa with TV-lift behind it</v>
          </cell>
          <cell r="E535" t="str">
            <v>Plan D2 salon avec banquette bâbord mobile et TV up down derrière</v>
          </cell>
          <cell r="F535" t="str">
            <v>Layout D2. BB Sofa Salon mit TV-Lift an Rückseite (anstelle Standard)</v>
          </cell>
          <cell r="G535"/>
          <cell r="H535"/>
          <cell r="I535" t="str">
            <v>Layout D2. Gewijzigde BB sofa met TV er achter</v>
          </cell>
          <cell r="J535" t="str">
            <v xml:space="preserve">Distribución D2. Sofa de Babor modificado con elevador de TV detrás </v>
          </cell>
          <cell r="K535"/>
          <cell r="L535" t="str">
            <v>X</v>
          </cell>
          <cell r="M535"/>
          <cell r="N535">
            <v>4303.3064516129043</v>
          </cell>
          <cell r="O535"/>
          <cell r="P535">
            <v>2310</v>
          </cell>
        </row>
        <row r="536">
          <cell r="A536" t="str">
            <v>F530.16XL4002</v>
          </cell>
          <cell r="B536" t="str">
            <v>XL4002</v>
          </cell>
          <cell r="C536"/>
          <cell r="D536" t="str">
            <v>Layout D2 Utility room (lazarette)</v>
          </cell>
          <cell r="E536" t="str">
            <v xml:space="preserve">Configuration D2 </v>
          </cell>
          <cell r="F536" t="str">
            <v>Layout D2 Werksraum</v>
          </cell>
          <cell r="G536"/>
          <cell r="H536"/>
          <cell r="I536" t="str">
            <v>Layout D2</v>
          </cell>
          <cell r="J536" t="str">
            <v>Layout D2 zona de servicio (estiba)</v>
          </cell>
          <cell r="K536"/>
          <cell r="L536" t="str">
            <v>X</v>
          </cell>
          <cell r="M536"/>
          <cell r="N536">
            <v>8383.0645161290322</v>
          </cell>
          <cell r="O536"/>
          <cell r="P536">
            <v>4500</v>
          </cell>
        </row>
        <row r="537">
          <cell r="A537" t="str">
            <v>F530.16XL4003</v>
          </cell>
          <cell r="B537" t="str">
            <v>XL4003</v>
          </cell>
          <cell r="C537"/>
          <cell r="D537" t="str">
            <v>Layout D3 Crew cabin includes mattress sink and toilette</v>
          </cell>
          <cell r="E537" t="str">
            <v>Configuration D3 cabine équipage avec matelas evier et WC</v>
          </cell>
          <cell r="F537" t="str">
            <v>Layout D3 Crewkabine inklusive Matratze, Waschbecken und Toilette</v>
          </cell>
          <cell r="G537"/>
          <cell r="H537"/>
          <cell r="I537" t="str">
            <v>Layout D3</v>
          </cell>
          <cell r="J537" t="str">
            <v>Layout D3 Camarote tripulacion incluye colchon, lavabo y water</v>
          </cell>
          <cell r="K537"/>
          <cell r="L537" t="str">
            <v>X</v>
          </cell>
          <cell r="M537"/>
          <cell r="N537">
            <v>12108.870967741936</v>
          </cell>
          <cell r="O537"/>
          <cell r="P537">
            <v>6500</v>
          </cell>
        </row>
        <row r="538">
          <cell r="A538" t="str">
            <v>F450.16XL5001</v>
          </cell>
          <cell r="B538" t="str">
            <v>XL5001</v>
          </cell>
          <cell r="C538"/>
          <cell r="D538" t="str">
            <v>Layout E1</v>
          </cell>
          <cell r="E538" t="str">
            <v>Plan E1</v>
          </cell>
          <cell r="F538" t="str">
            <v>Layout E1</v>
          </cell>
          <cell r="G538"/>
          <cell r="H538"/>
          <cell r="I538" t="str">
            <v>Layout E1</v>
          </cell>
          <cell r="J538" t="str">
            <v>Distribución E1.</v>
          </cell>
          <cell r="K538" t="str">
            <v>X</v>
          </cell>
          <cell r="L538"/>
          <cell r="M538"/>
          <cell r="N538" t="str">
            <v>Standard</v>
          </cell>
          <cell r="O538"/>
          <cell r="P538" t="str">
            <v>standard</v>
          </cell>
        </row>
        <row r="539">
          <cell r="A539" t="str">
            <v>F530.16XL5001</v>
          </cell>
          <cell r="B539" t="str">
            <v>XL5001</v>
          </cell>
          <cell r="C539"/>
          <cell r="D539" t="str">
            <v>Layout E1</v>
          </cell>
          <cell r="E539" t="str">
            <v>Plan E1</v>
          </cell>
          <cell r="F539" t="str">
            <v>Layout E1</v>
          </cell>
          <cell r="G539"/>
          <cell r="H539"/>
          <cell r="I539" t="str">
            <v>Layout E1</v>
          </cell>
          <cell r="J539" t="str">
            <v>Distribución E1.</v>
          </cell>
          <cell r="K539" t="str">
            <v>X</v>
          </cell>
          <cell r="L539"/>
          <cell r="M539"/>
          <cell r="N539" t="str">
            <v>Standard</v>
          </cell>
          <cell r="O539"/>
          <cell r="P539" t="str">
            <v>standard</v>
          </cell>
        </row>
        <row r="540">
          <cell r="A540" t="str">
            <v>F450.16XL5002</v>
          </cell>
          <cell r="B540" t="str">
            <v>XL5002</v>
          </cell>
          <cell r="C540"/>
          <cell r="D540" t="str">
            <v>Layout E2. Crew Cabin. In lieu of the lazarette, includes mattress, sink &amp; toilet</v>
          </cell>
          <cell r="E540" t="str">
            <v>Plan E2 avec cabine marin dans lazarette incluant lit lavabo et toilettes</v>
          </cell>
          <cell r="F540" t="str">
            <v>Layout E2. Crewkabine statt Werkraum, inklusive Matratze, Waschbecken &amp; Toilette</v>
          </cell>
          <cell r="G540"/>
          <cell r="H540"/>
          <cell r="I540" t="str">
            <v>Layout E2. Crew Cabin. In plaats van berging. Inclusief matras, wastafel en toilet</v>
          </cell>
          <cell r="J540" t="str">
            <v>Distribución E2. Cabina de tripulación. En lugar de bodega de estiba, incluye colchon, lavabo y váter</v>
          </cell>
          <cell r="K540"/>
          <cell r="L540" t="str">
            <v>X</v>
          </cell>
          <cell r="M540"/>
          <cell r="N540">
            <v>10339.112903225809</v>
          </cell>
          <cell r="O540"/>
          <cell r="P540">
            <v>5550</v>
          </cell>
        </row>
        <row r="541">
          <cell r="A541" t="str">
            <v>F450.16XL6001</v>
          </cell>
          <cell r="B541" t="str">
            <v>XL6001</v>
          </cell>
          <cell r="C541"/>
          <cell r="D541" t="str">
            <v>Layout F1</v>
          </cell>
          <cell r="E541" t="str">
            <v>Plan F1</v>
          </cell>
          <cell r="F541" t="str">
            <v>Layout F1</v>
          </cell>
          <cell r="G541"/>
          <cell r="H541"/>
          <cell r="I541" t="str">
            <v>Layout F1</v>
          </cell>
          <cell r="J541" t="str">
            <v>Distribución F1</v>
          </cell>
          <cell r="K541" t="str">
            <v>X</v>
          </cell>
          <cell r="L541"/>
          <cell r="M541"/>
          <cell r="N541" t="str">
            <v>Standard</v>
          </cell>
          <cell r="O541"/>
          <cell r="P541" t="str">
            <v>standard</v>
          </cell>
        </row>
        <row r="542">
          <cell r="A542" t="str">
            <v>F530.16XL6001</v>
          </cell>
          <cell r="B542" t="str">
            <v>XL6001</v>
          </cell>
          <cell r="C542"/>
          <cell r="D542" t="str">
            <v>Layout F1</v>
          </cell>
          <cell r="E542" t="str">
            <v>Plan F1</v>
          </cell>
          <cell r="F542" t="str">
            <v>Layout F1</v>
          </cell>
          <cell r="G542"/>
          <cell r="H542"/>
          <cell r="I542" t="str">
            <v>Layout F1</v>
          </cell>
          <cell r="J542" t="str">
            <v>Distribución F1</v>
          </cell>
          <cell r="K542" t="str">
            <v>X</v>
          </cell>
          <cell r="L542"/>
          <cell r="M542"/>
          <cell r="N542" t="str">
            <v>Standard</v>
          </cell>
          <cell r="O542"/>
          <cell r="P542" t="str">
            <v>standard</v>
          </cell>
        </row>
        <row r="543">
          <cell r="A543" t="str">
            <v>F450.16XL7000</v>
          </cell>
          <cell r="B543" t="str">
            <v>XL7000</v>
          </cell>
          <cell r="C543"/>
          <cell r="D543" t="str">
            <v>Salon table, standard</v>
          </cell>
          <cell r="E543" t="str">
            <v>Table salon standard</v>
          </cell>
          <cell r="F543" t="str">
            <v>Salon Tisch, Standard</v>
          </cell>
          <cell r="G543"/>
          <cell r="H543"/>
          <cell r="I543" t="str">
            <v>Salontafel, standaard</v>
          </cell>
          <cell r="J543" t="str">
            <v>Mesa salón, estandar</v>
          </cell>
          <cell r="K543" t="str">
            <v>X</v>
          </cell>
          <cell r="L543"/>
          <cell r="M543"/>
          <cell r="N543" t="str">
            <v>Standard</v>
          </cell>
          <cell r="O543"/>
          <cell r="P543" t="str">
            <v>standard</v>
          </cell>
        </row>
        <row r="544">
          <cell r="A544" t="str">
            <v>F530.16XL7010</v>
          </cell>
          <cell r="B544" t="str">
            <v>XL7010</v>
          </cell>
          <cell r="C544"/>
          <cell r="D544" t="str">
            <v>Bow table with possibility to convert into sunpad (only with XU1020)</v>
          </cell>
          <cell r="E544" t="str">
            <v>Table convertible en bain de soleil (uniquement avec XU1020)</v>
          </cell>
          <cell r="F544" t="str">
            <v>Tisch auf dem Vordeck, zur Sonnenliege umwandelbar (nur mit XU1020)</v>
          </cell>
          <cell r="G544"/>
          <cell r="H544"/>
          <cell r="I544" t="str">
            <v>Bow table</v>
          </cell>
          <cell r="J544" t="str">
            <v>Mesa proa con posibilidad de convertir a solarium (solo con XU1020)</v>
          </cell>
          <cell r="K544"/>
          <cell r="L544"/>
          <cell r="M544" t="str">
            <v>X</v>
          </cell>
          <cell r="N544">
            <v>7079.032258064517</v>
          </cell>
          <cell r="O544"/>
          <cell r="P544">
            <v>3800</v>
          </cell>
        </row>
        <row r="545">
          <cell r="A545" t="str">
            <v>F530.16XL7010</v>
          </cell>
          <cell r="B545" t="str">
            <v>XL7010</v>
          </cell>
          <cell r="C545"/>
          <cell r="D545" t="str">
            <v>Bow table with possibility to convert into sunpad (only with XU1020)</v>
          </cell>
          <cell r="E545" t="str">
            <v>Table convertible en bain de soleil (uniquement avec XU1020)</v>
          </cell>
          <cell r="F545" t="str">
            <v>Tisch auf dem Vordeck, zur Sonnenliege umwandelbar (nur mit XU1020)</v>
          </cell>
          <cell r="G545"/>
          <cell r="H545"/>
          <cell r="I545" t="str">
            <v>Bow table</v>
          </cell>
          <cell r="J545" t="str">
            <v>Mesa proa con posibilidad de convertir a solarium (solo con XU1020)</v>
          </cell>
          <cell r="K545"/>
          <cell r="L545"/>
          <cell r="M545"/>
          <cell r="N545"/>
          <cell r="O545"/>
          <cell r="P545"/>
        </row>
        <row r="546">
          <cell r="A546" t="str">
            <v>F530.16XL7070</v>
          </cell>
          <cell r="B546" t="str">
            <v>XL7070</v>
          </cell>
          <cell r="C546"/>
          <cell r="D546" t="str">
            <v>Two side seats with backrest in owner cabin</v>
          </cell>
          <cell r="E546" t="str">
            <v>Two side seats with backrest in owner cabin</v>
          </cell>
          <cell r="F546" t="str">
            <v>2 Seitensitze mit Rückenlehne in Eignerkabine</v>
          </cell>
          <cell r="G546"/>
          <cell r="H546"/>
          <cell r="I546" t="str">
            <v>Two side seats with backrest in owner cabin</v>
          </cell>
          <cell r="J546" t="str">
            <v>Two side seats with backrest in owner cabin</v>
          </cell>
          <cell r="K546"/>
          <cell r="L546"/>
          <cell r="M546" t="str">
            <v>X</v>
          </cell>
          <cell r="N546">
            <v>2608.0645161290327</v>
          </cell>
          <cell r="O546"/>
          <cell r="P546">
            <v>1400</v>
          </cell>
        </row>
        <row r="547">
          <cell r="A547" t="str">
            <v>F530.16XL7105</v>
          </cell>
          <cell r="B547" t="str">
            <v>XL7105</v>
          </cell>
          <cell r="C547"/>
          <cell r="D547" t="str">
            <v>Guest cabin with double bed version</v>
          </cell>
          <cell r="E547" t="str">
            <v>Cabine VIP extention pour conversion en lit double</v>
          </cell>
          <cell r="F547" t="str">
            <v>Gästekabine mit Doppelbettversion</v>
          </cell>
          <cell r="G547"/>
          <cell r="H547"/>
          <cell r="I547" t="str">
            <v>Guest cabin with double bed version</v>
          </cell>
          <cell r="J547" t="str">
            <v>Guest cabin with double bed version</v>
          </cell>
          <cell r="K547"/>
          <cell r="L547"/>
          <cell r="M547" t="str">
            <v>X</v>
          </cell>
          <cell r="N547">
            <v>2980.6451612903224</v>
          </cell>
          <cell r="O547"/>
          <cell r="P547">
            <v>1600</v>
          </cell>
        </row>
        <row r="548">
          <cell r="A548" t="str">
            <v>C330.16XL7110</v>
          </cell>
          <cell r="B548" t="str">
            <v>XL7110</v>
          </cell>
          <cell r="C548"/>
          <cell r="D548" t="str">
            <v>Berth extention in aft cabin</v>
          </cell>
          <cell r="E548" t="str">
            <v>Extension du lit dans la cabine arrière</v>
          </cell>
          <cell r="F548" t="str">
            <v>Bettverbreiterung in Achterkabine</v>
          </cell>
          <cell r="G548"/>
          <cell r="H548"/>
          <cell r="I548" t="str">
            <v>Bed verlenging in achter cabine</v>
          </cell>
          <cell r="J548" t="str">
            <v>Extension de la cama en cabina de Popa</v>
          </cell>
          <cell r="K548"/>
          <cell r="L548"/>
          <cell r="M548" t="str">
            <v>X</v>
          </cell>
          <cell r="N548">
            <v>838.30645161290329</v>
          </cell>
          <cell r="O548"/>
          <cell r="P548">
            <v>450</v>
          </cell>
        </row>
        <row r="549">
          <cell r="A549" t="str">
            <v>S330.16XL7111</v>
          </cell>
          <cell r="B549" t="str">
            <v>XL7111</v>
          </cell>
          <cell r="C549"/>
          <cell r="D549" t="str">
            <v>Berth extention in bow cabin</v>
          </cell>
          <cell r="E549" t="str">
            <v>Extention de couchage dans cabine avant</v>
          </cell>
          <cell r="F549" t="str">
            <v>Bettverbreiterung in Frontkabine</v>
          </cell>
          <cell r="G549"/>
          <cell r="H549"/>
          <cell r="I549" t="str">
            <v>Bed verlenging in de voorboeg</v>
          </cell>
          <cell r="J549" t="str">
            <v>Extension de la cama en cabina de Proa</v>
          </cell>
          <cell r="K549"/>
          <cell r="L549"/>
          <cell r="M549" t="str">
            <v>X</v>
          </cell>
          <cell r="N549">
            <v>838.30645161290329</v>
          </cell>
          <cell r="O549"/>
          <cell r="P549">
            <v>450</v>
          </cell>
        </row>
        <row r="550">
          <cell r="A550" t="str">
            <v>F450.16XL7510</v>
          </cell>
          <cell r="B550" t="str">
            <v>XL7510</v>
          </cell>
          <cell r="C550"/>
          <cell r="D550" t="str">
            <v>Rain shower in master bathroom in addition to hand held</v>
          </cell>
          <cell r="E550" t="str">
            <v>Douche à effet pluie dans les cabines master en plus de la douchette</v>
          </cell>
          <cell r="F550" t="str">
            <v>Regendusche im Bad (Hauptkabine) zusätzlich zur Handdusche</v>
          </cell>
          <cell r="G550"/>
          <cell r="H550"/>
          <cell r="I550" t="str">
            <v>Regendouche in eigenaars natte cel, naast standaard handdouche</v>
          </cell>
          <cell r="J550" t="str">
            <v xml:space="preserve">Ducha tipo lluvia en baño principal adicional a la de mano. </v>
          </cell>
          <cell r="K550"/>
          <cell r="L550"/>
          <cell r="M550"/>
          <cell r="N550"/>
          <cell r="O550"/>
          <cell r="P550"/>
        </row>
        <row r="551">
          <cell r="A551" t="str">
            <v>C330.16XL8000</v>
          </cell>
          <cell r="B551" t="str">
            <v>XL8000</v>
          </cell>
          <cell r="C551"/>
          <cell r="D551" t="str">
            <v>Counter tops in galley in royal quartz (frames in corian top in HPL) (according to color cards)</v>
          </cell>
          <cell r="E551" t="str">
            <v>Plan de travail cuisine de couleur noire (Royal quartz)</v>
          </cell>
          <cell r="F551" t="str">
            <v>Pantryoberfläche in Küche, Standard Royal Quartz (Rahmen in Corian, Top in HPL)</v>
          </cell>
          <cell r="G551"/>
          <cell r="H551"/>
          <cell r="I551" t="str">
            <v>Werkblad in Royal Quarty (Corian/HPL randen)</v>
          </cell>
          <cell r="J551" t="str">
            <v>Encimera cocina en Royal Quartz (marcos en Corian, superficie en HPL)</v>
          </cell>
          <cell r="K551" t="str">
            <v>X</v>
          </cell>
          <cell r="L551"/>
          <cell r="M551"/>
          <cell r="N551" t="str">
            <v>Standard</v>
          </cell>
          <cell r="O551"/>
          <cell r="P551" t="str">
            <v>standard</v>
          </cell>
        </row>
        <row r="552">
          <cell r="A552" t="str">
            <v>F380.16XL8000</v>
          </cell>
          <cell r="B552" t="str">
            <v>XL8000</v>
          </cell>
          <cell r="C552"/>
          <cell r="D552" t="str">
            <v>Counter tops in galley and heads in royal quartz (according to colour cards)</v>
          </cell>
          <cell r="E552" t="str">
            <v>Plan de travail cuisine et dessus des cabinets de toilettes en couleur noire (royal quartz)</v>
          </cell>
          <cell r="F552" t="str">
            <v>Oberfläche in Bad &amp; Küche, Standard Royal Quartz</v>
          </cell>
          <cell r="G552"/>
          <cell r="H552"/>
          <cell r="I552" t="str">
            <v>Werkbladen  in kombuis en natte cel (zwart)</v>
          </cell>
          <cell r="J552" t="str">
            <v>Encimera en cocina y baños (Royal Quartz)</v>
          </cell>
          <cell r="K552" t="str">
            <v>X</v>
          </cell>
          <cell r="L552"/>
          <cell r="M552"/>
          <cell r="N552" t="str">
            <v>Standard</v>
          </cell>
          <cell r="O552"/>
          <cell r="P552" t="str">
            <v>standard</v>
          </cell>
        </row>
        <row r="553">
          <cell r="A553" t="str">
            <v>F450.16XL8000</v>
          </cell>
          <cell r="B553" t="str">
            <v>XL8000</v>
          </cell>
          <cell r="C553"/>
          <cell r="D553" t="str">
            <v>Counter tops in galley and heads in royal quartz (according to colour cards)</v>
          </cell>
          <cell r="E553" t="str">
            <v>Plan de travail cuisine et dessus des cabinets de toilettes en couleur noire (royal quartz)</v>
          </cell>
          <cell r="F553" t="str">
            <v>Oberflächen in Bad &amp; Küche, Standard Royal Quartz</v>
          </cell>
          <cell r="G553"/>
          <cell r="H553"/>
          <cell r="I553" t="str">
            <v>Werkbladen  in kombuis en natte cel (zwart)</v>
          </cell>
          <cell r="J553" t="str">
            <v>Encimera en cocina y baños (Royal Quartz)</v>
          </cell>
          <cell r="K553" t="str">
            <v>X</v>
          </cell>
          <cell r="L553"/>
          <cell r="M553"/>
          <cell r="N553" t="str">
            <v>Standard</v>
          </cell>
          <cell r="O553"/>
          <cell r="P553" t="str">
            <v>standard</v>
          </cell>
        </row>
        <row r="554">
          <cell r="A554" t="str">
            <v>F530.16XL8000</v>
          </cell>
          <cell r="B554" t="str">
            <v>XL8000</v>
          </cell>
          <cell r="C554"/>
          <cell r="D554" t="str">
            <v>Counter tops in galley corian deep espresso Matt finish (according to colour cards) (Standard)</v>
          </cell>
          <cell r="E554" t="str">
            <v>Plan de travail cuisine de couleur deep expresso</v>
          </cell>
          <cell r="F554" t="str">
            <v>Oberflächen in Küche, Corian Deep Espresso</v>
          </cell>
          <cell r="G554"/>
          <cell r="H554"/>
          <cell r="I554" t="str">
            <v>Werkbladen  in kombuis en natte cel (zwart)</v>
          </cell>
          <cell r="J554" t="str">
            <v>Encimera en cocina y baños (corian espresso)</v>
          </cell>
          <cell r="K554" t="str">
            <v>X</v>
          </cell>
          <cell r="L554"/>
          <cell r="M554"/>
          <cell r="N554" t="str">
            <v>Standard</v>
          </cell>
          <cell r="O554"/>
          <cell r="P554" t="str">
            <v>standard</v>
          </cell>
        </row>
        <row r="555">
          <cell r="A555" t="str">
            <v>S330.16XL8000</v>
          </cell>
          <cell r="B555" t="str">
            <v>XL8000</v>
          </cell>
          <cell r="C555"/>
          <cell r="D555" t="str">
            <v xml:space="preserve">Counter tops in upper ad lower bridge galley in royal quartz (frames in corian top in HPL) (according to colour cards) </v>
          </cell>
          <cell r="E555" t="str">
            <v>Plan de travail cuisine et dessus des cabinets de toilettes de couleur noire</v>
          </cell>
          <cell r="F555" t="str">
            <v>Oberflächen in Küche, Standard Royal Quartz (Rahmen in Corian, Top in HPL)</v>
          </cell>
          <cell r="G555"/>
          <cell r="H555"/>
          <cell r="I555" t="str">
            <v>Werkblad in kombuis in Royal Quarty (Corian/HPL randen)</v>
          </cell>
          <cell r="J555" t="str">
            <v>Encimera cocina en Royal Quartz (marcos en Corian, superficie en HPL)</v>
          </cell>
          <cell r="K555" t="str">
            <v>X</v>
          </cell>
          <cell r="L555"/>
          <cell r="M555"/>
          <cell r="N555" t="str">
            <v>Standard</v>
          </cell>
          <cell r="O555"/>
          <cell r="P555" t="str">
            <v>standard</v>
          </cell>
        </row>
        <row r="556">
          <cell r="A556" t="str">
            <v>S450.16XL8000</v>
          </cell>
          <cell r="B556" t="str">
            <v>XL8000</v>
          </cell>
          <cell r="C556"/>
          <cell r="D556" t="str">
            <v>Counter tops in galley lower bridge, outer galley and heads in royal quartz (according to colour cards)</v>
          </cell>
          <cell r="E556" t="str">
            <v>Plan de travail cuisine et dessus des cabinets de toilettes en couleur noire (royal quartz)</v>
          </cell>
          <cell r="F556" t="str">
            <v>Arbeitsflächen in Pantry Küche, Wetbar und Nasszellen in Royal Quarz</v>
          </cell>
          <cell r="G556"/>
          <cell r="H556"/>
          <cell r="I556" t="str">
            <v>Werkbladen  in kombuis en natte cel (zwart)</v>
          </cell>
          <cell r="J556" t="str">
            <v>Encimera en cocina y baños (Royal Quartz)</v>
          </cell>
          <cell r="K556" t="str">
            <v>X</v>
          </cell>
          <cell r="L556"/>
          <cell r="M556"/>
          <cell r="N556" t="str">
            <v>Standard</v>
          </cell>
          <cell r="O556"/>
          <cell r="P556" t="str">
            <v>standard</v>
          </cell>
        </row>
        <row r="557">
          <cell r="A557" t="str">
            <v>C330.16XL8001</v>
          </cell>
          <cell r="B557" t="str">
            <v>XL8001</v>
          </cell>
          <cell r="C557"/>
          <cell r="D557" t="str">
            <v>Counter tops in galley, option according to colour card (frames in corian top in HPL)</v>
          </cell>
          <cell r="E557" t="str">
            <v>Plan de travail cuisine et dessus des cabinets de toilettes en couleur différente suivant échantillons</v>
          </cell>
          <cell r="F557" t="str">
            <v>Oberflächen in Küche (gem. Farbauswahl)(Rahmen in Corian, Top in HPL)</v>
          </cell>
          <cell r="G557"/>
          <cell r="H557"/>
          <cell r="I557" t="str">
            <v>Werkblad in kombuis, optionele kleur volgens kleurenkaart  (Corian/HPL randen)</v>
          </cell>
          <cell r="J557" t="str">
            <v>Encimera cocina, opcion acorde con gama de colores (marcos en Corian, superficie en HPL)</v>
          </cell>
          <cell r="K557"/>
          <cell r="L557" t="str">
            <v>X</v>
          </cell>
          <cell r="M557"/>
          <cell r="N557">
            <v>838.30645161290329</v>
          </cell>
          <cell r="O557"/>
          <cell r="P557">
            <v>450</v>
          </cell>
        </row>
        <row r="558">
          <cell r="A558" t="str">
            <v>F380.16XL8001</v>
          </cell>
          <cell r="B558" t="str">
            <v>XL8001</v>
          </cell>
          <cell r="C558"/>
          <cell r="D558" t="str">
            <v>Counter tops in galley, option (colour change according to colour card)</v>
          </cell>
          <cell r="E558" t="str">
            <v>Planche de travail cuisine et dessus du bar et des cabinets de toilettes (couleur suivant échantillons)</v>
          </cell>
          <cell r="F558" t="str">
            <v>Oberflächen in Bad &amp; Küche (gem. Farbauswahl)</v>
          </cell>
          <cell r="G558"/>
          <cell r="H558"/>
          <cell r="I558" t="str">
            <v>Werkbladen in kombuis en natte cel (kleur volgens kleurenkaart)</v>
          </cell>
          <cell r="J558" t="str">
            <v>Encimera en cocina y baños, cambio de color en selección de colores</v>
          </cell>
          <cell r="K558"/>
          <cell r="L558" t="str">
            <v>X</v>
          </cell>
          <cell r="M558"/>
          <cell r="N558">
            <v>931.45161290322596</v>
          </cell>
          <cell r="O558"/>
          <cell r="P558">
            <v>500</v>
          </cell>
        </row>
        <row r="559">
          <cell r="A559" t="str">
            <v>F450.16XL8001</v>
          </cell>
          <cell r="B559" t="str">
            <v>XL8001</v>
          </cell>
          <cell r="C559"/>
          <cell r="D559" t="str">
            <v>Counter tops in galley, option (colour change according to colour card)</v>
          </cell>
          <cell r="E559" t="str">
            <v>Planche de travail cuisine et dessus du bar et des cabinets de toilettes (couleur suivant échantillons)</v>
          </cell>
          <cell r="F559" t="str">
            <v>Oberflächen in Bad &amp; Küche (gem. Farbauswahl)</v>
          </cell>
          <cell r="G559"/>
          <cell r="H559"/>
          <cell r="I559" t="str">
            <v>Werkbladen in kombuis, natte cel en wet bar (kleur volgens kleurenkaart)</v>
          </cell>
          <cell r="J559" t="str">
            <v>Encimera en cocina, baños y mueble bar, cambio de color en selección de colores</v>
          </cell>
          <cell r="K559"/>
          <cell r="L559" t="str">
            <v>X</v>
          </cell>
          <cell r="M559"/>
          <cell r="N559">
            <v>1210.8870967741939</v>
          </cell>
          <cell r="O559"/>
          <cell r="P559">
            <v>650</v>
          </cell>
        </row>
        <row r="560">
          <cell r="A560" t="str">
            <v>F530.16XL8001</v>
          </cell>
          <cell r="B560" t="str">
            <v>XL8001</v>
          </cell>
          <cell r="C560"/>
          <cell r="D560" t="str">
            <v>Counter tops in galley, option (colour change according to colour card)</v>
          </cell>
          <cell r="E560" t="str">
            <v>Planche de travail cuisine et dessus du bar et des cabinets de toilettes (couleur suivant échantillons)</v>
          </cell>
          <cell r="F560" t="str">
            <v>Oberflächen in Bad &amp; Küche (gem. Farbauswahl)</v>
          </cell>
          <cell r="G560"/>
          <cell r="H560"/>
          <cell r="I560" t="str">
            <v>Werkbladen in kombuis, natte cel en wet bar (kleur volgens kleurenkaart)</v>
          </cell>
          <cell r="J560" t="str">
            <v>Encimera en cocina, baños y mueble bar, cambio de color en selección de colores</v>
          </cell>
          <cell r="K560"/>
          <cell r="L560" t="str">
            <v>X</v>
          </cell>
          <cell r="M560"/>
          <cell r="N560">
            <v>2514.9193548387102</v>
          </cell>
          <cell r="O560"/>
          <cell r="P560">
            <v>1350</v>
          </cell>
        </row>
        <row r="561">
          <cell r="A561" t="str">
            <v>S330.16XL8001</v>
          </cell>
          <cell r="B561" t="str">
            <v>XL8001</v>
          </cell>
          <cell r="C561"/>
          <cell r="D561" t="str">
            <v>Counter top in upper and lower bridge galley, option according to colour card (frames in corian top in HPL)</v>
          </cell>
          <cell r="E561" t="str">
            <v>Plan de travail cuisine et dessus des cabinets de toilettes en couleur différente suivant échantillons</v>
          </cell>
          <cell r="F561" t="str">
            <v>Oberflächen in Küche (gem. Farbauswahl), (Rahmen in Corian, Top in HPL)</v>
          </cell>
          <cell r="G561"/>
          <cell r="H561"/>
          <cell r="I561" t="str">
            <v>Werkblad in kombuis, optionele kleur volgens kleurenkaart  (Corian/HPL randen)</v>
          </cell>
          <cell r="J561" t="str">
            <v>Counter tops in galley, heads and wetbar, option (colour change according to colour card)</v>
          </cell>
          <cell r="K561"/>
          <cell r="L561" t="str">
            <v>X</v>
          </cell>
          <cell r="M561"/>
          <cell r="N561">
            <v>838.30645161290329</v>
          </cell>
          <cell r="O561"/>
          <cell r="P561">
            <v>450</v>
          </cell>
        </row>
        <row r="562">
          <cell r="A562" t="str">
            <v>S450.16XL8001</v>
          </cell>
          <cell r="B562" t="str">
            <v>XL8001</v>
          </cell>
          <cell r="C562"/>
          <cell r="D562" t="str">
            <v>Counter tops in galley lower bridge and outer galley  (colour change according to colour card)</v>
          </cell>
          <cell r="E562" t="str">
            <v>Planche de travail cuisine et dessus du bar et des cabinets de toilettes (couleur suivant échantillons)</v>
          </cell>
          <cell r="F562" t="str">
            <v>Oberflächen in Küche &amp; Wetbar (gem. Farbauswahl)</v>
          </cell>
          <cell r="G562"/>
          <cell r="H562"/>
          <cell r="I562" t="str">
            <v>Werkbladen in kombuis, natte cel en wet bar (kleur volgens kleurenkaart)</v>
          </cell>
          <cell r="J562" t="str">
            <v>Encimera en cocina, baños y mueble bar, cambio de color en selección de colores</v>
          </cell>
          <cell r="K562"/>
          <cell r="L562" t="str">
            <v>X</v>
          </cell>
          <cell r="M562"/>
          <cell r="N562">
            <v>1024.5967741935485</v>
          </cell>
          <cell r="O562"/>
          <cell r="P562">
            <v>550</v>
          </cell>
        </row>
        <row r="563">
          <cell r="A563" t="str">
            <v>C330.16XN1001</v>
          </cell>
          <cell r="B563" t="str">
            <v>XN1001</v>
          </cell>
          <cell r="C563"/>
          <cell r="D563" t="str">
            <v>1x Raymarine i70 multifunctional display (log, depth &amp; speed) with tranducer at helm position</v>
          </cell>
          <cell r="E563" t="str">
            <v>1 x i70 Raymarine multifonction au poste de pilotage carré Loch profondeur et vitesse avec sondes</v>
          </cell>
          <cell r="F563" t="str">
            <v>1x Raymarine i70 Multifunktionsdisplay mit Transducer am Steuerstand</v>
          </cell>
          <cell r="G563"/>
          <cell r="H563"/>
          <cell r="I563" t="str">
            <v>1x Raymarine i70 multifunctional display (log, depth &amp; speed) met tranducer, bij stuurstand</v>
          </cell>
          <cell r="J563" t="str">
            <v>1x Raymarine i70 multifunctional display (log, depth &amp; speed) with tranducer at helm position</v>
          </cell>
          <cell r="K563"/>
          <cell r="L563"/>
          <cell r="M563"/>
          <cell r="N563"/>
          <cell r="O563"/>
          <cell r="P563"/>
        </row>
        <row r="564">
          <cell r="A564" t="str">
            <v>C330.16XN1001</v>
          </cell>
          <cell r="B564" t="str">
            <v>XN1001</v>
          </cell>
          <cell r="C564"/>
          <cell r="D564" t="str">
            <v>1x Raymarine i70 multifunctional display (log, depth &amp; speed) with tranducer at helm position</v>
          </cell>
          <cell r="E564" t="str">
            <v>1 x i70 Raymarine multifonction au poste de pilotage carré Loch profondeur et vitesse avec sondes</v>
          </cell>
          <cell r="F564" t="str">
            <v>1x Raymarine i70 Multifunktionsdisplay mit Transducer am Steuerstand</v>
          </cell>
          <cell r="G564"/>
          <cell r="H564"/>
          <cell r="I564" t="str">
            <v>1x Raymarine i70 multifunctional display (log, depth &amp; speed) met tranducer, bij stuurstand</v>
          </cell>
          <cell r="J564" t="str">
            <v>1x Raymarine i70 multifunctional display (log, depth &amp; speed) with tranducer at helm position</v>
          </cell>
          <cell r="K564"/>
          <cell r="L564"/>
          <cell r="M564"/>
          <cell r="N564"/>
          <cell r="O564"/>
          <cell r="P564"/>
        </row>
        <row r="565">
          <cell r="A565" t="str">
            <v>F380.16XN1001</v>
          </cell>
          <cell r="B565" t="str">
            <v>XN1001</v>
          </cell>
          <cell r="C565"/>
          <cell r="D565" t="str">
            <v>1x Raymarine i70 multifunction display at helm position (logt, depth &amp; speed) with tranducer</v>
          </cell>
          <cell r="E565" t="str">
            <v>1 x i70 Raymarine multifonction au poste de pilotage carré Loch profondeur et vitesse avec sondes</v>
          </cell>
          <cell r="F565" t="str">
            <v>1x Raymarine i70 Multifunktionsdisplay mit Transducer am Steuerstand</v>
          </cell>
          <cell r="G565"/>
          <cell r="H565"/>
          <cell r="I565" t="str">
            <v>1x Raymarine i70 multifunction display bij stuurstand (logt, depth &amp; speed,) met tranducer</v>
          </cell>
          <cell r="J565" t="str">
            <v>1x Raymarine i70 display multifunción en puesto de mando (reg., profudidad y velocidad) con transductor</v>
          </cell>
          <cell r="K565"/>
          <cell r="L565"/>
          <cell r="M565"/>
          <cell r="N565"/>
          <cell r="O565"/>
          <cell r="P565"/>
        </row>
        <row r="566">
          <cell r="A566" t="str">
            <v>F380.16XN1001</v>
          </cell>
          <cell r="B566" t="str">
            <v>XN1001</v>
          </cell>
          <cell r="C566"/>
          <cell r="D566" t="str">
            <v>1x Raymarine i70 multifunction display at helm position (logt, depth &amp; speed) with tranducer</v>
          </cell>
          <cell r="E566" t="str">
            <v>1 x i70 Raymarine multifonction au poste de pilotage carré Loch profondeur et vitesse avec sondes</v>
          </cell>
          <cell r="F566" t="str">
            <v>1x Raymarine i70 Multifunktionsdisplay mit Transducer am Steuerstand</v>
          </cell>
          <cell r="G566"/>
          <cell r="H566"/>
          <cell r="I566" t="str">
            <v>1x Raymarine i70 multifunction display bij stuurstand (logt, depth &amp; speed,) met tranducer</v>
          </cell>
          <cell r="J566" t="str">
            <v>1x Raymarine i70 display multifunción en puesto de mando (reg., profudidad y velocidad) con transductor</v>
          </cell>
          <cell r="K566"/>
          <cell r="L566"/>
          <cell r="M566"/>
          <cell r="N566"/>
          <cell r="O566"/>
          <cell r="P566"/>
        </row>
        <row r="567">
          <cell r="A567" t="str">
            <v>F380.16XN1001</v>
          </cell>
          <cell r="B567" t="str">
            <v>XN1001</v>
          </cell>
          <cell r="C567"/>
          <cell r="D567" t="str">
            <v>1x Raymarine i70 multifunction display at helm position (logt, depth &amp; speed) with tranducer</v>
          </cell>
          <cell r="E567" t="str">
            <v>1 x i70 Raymarine multifonction au poste de pilotage carré Loch profondeur et vitesse avec sondes</v>
          </cell>
          <cell r="F567" t="str">
            <v>1x Raymarine i70 Multifunktionsdisplay mit Transducer am Steuerstand</v>
          </cell>
          <cell r="G567"/>
          <cell r="H567"/>
          <cell r="I567" t="str">
            <v>1x Raymarine i70 multifunction display bij stuurstand (logt, depth &amp; speed,) met tranducer</v>
          </cell>
          <cell r="J567" t="str">
            <v>1x Raymarine i70 display multifunción en puesto de mando (reg., profudidad y velocidad) con transductor</v>
          </cell>
          <cell r="K567"/>
          <cell r="L567"/>
          <cell r="M567"/>
          <cell r="N567"/>
          <cell r="O567"/>
          <cell r="P567"/>
        </row>
        <row r="568">
          <cell r="A568" t="str">
            <v>F450.16XN1001</v>
          </cell>
          <cell r="B568" t="str">
            <v>XN1001</v>
          </cell>
          <cell r="C568"/>
          <cell r="D568" t="str">
            <v>1x Raymarine i70 multifunction display at helm position salon (log, depth &amp; speed) with tranducer</v>
          </cell>
          <cell r="E568" t="str">
            <v>1 x i70 Raymarine multifonction au poste de pilotage carré Loch profondeur et vitesse avec sondes</v>
          </cell>
          <cell r="F568" t="str">
            <v>1x Raymarine i70 Multifunktionsdisplay mit Transducer am Steuerstand im Salon</v>
          </cell>
          <cell r="G568"/>
          <cell r="H568"/>
          <cell r="I568" t="str">
            <v>1x Raymarine i70 multifunction display bij stuurstand salon (log, depth &amp; speed) met tranducer</v>
          </cell>
          <cell r="J568" t="str">
            <v>1x Raymarine i70 display multifunción en puesto de mando salón (reg., profudidad y velocidad) con transductor</v>
          </cell>
          <cell r="K568"/>
          <cell r="L568"/>
          <cell r="M568"/>
          <cell r="N568"/>
          <cell r="O568"/>
          <cell r="P568"/>
        </row>
        <row r="569">
          <cell r="A569" t="str">
            <v>F450.16XN1001</v>
          </cell>
          <cell r="B569" t="str">
            <v>XN1001</v>
          </cell>
          <cell r="C569"/>
          <cell r="D569" t="str">
            <v>1x Raymarine i70 multifunction display at helm position salon (log, depth &amp; speed) with tranducer</v>
          </cell>
          <cell r="E569" t="str">
            <v>1 x i70 Raymarine multifonction au poste de pilotage carré Loch profondeur et vitesse avec sondes</v>
          </cell>
          <cell r="F569" t="str">
            <v>1x Raymarine i70 Multifunktionsdisplay mit Transducer am Steuerstand im Salon</v>
          </cell>
          <cell r="G569"/>
          <cell r="H569"/>
          <cell r="I569" t="str">
            <v>1x Raymarine i70 multifunction display bij stuurstand salon (log, depth &amp; speed) met tranducer</v>
          </cell>
          <cell r="J569" t="str">
            <v>1x Raymarine i70 display multifunción en puesto de mando salón (reg., profudidad y velocidad) con transductor</v>
          </cell>
          <cell r="K569"/>
          <cell r="L569"/>
          <cell r="M569"/>
          <cell r="N569"/>
          <cell r="O569"/>
          <cell r="P569"/>
        </row>
        <row r="570">
          <cell r="A570" t="str">
            <v>F450.16XN1001</v>
          </cell>
          <cell r="B570" t="str">
            <v>XN1001</v>
          </cell>
          <cell r="C570"/>
          <cell r="D570" t="str">
            <v>1x Raymarine i70 multifunction display at helm position salon (log, depth &amp; speed) with tranducer</v>
          </cell>
          <cell r="E570" t="str">
            <v>1 x i70 Raymarine multifonction au poste de pilotage carré Loch profondeur et vitesse avec sondes</v>
          </cell>
          <cell r="F570" t="str">
            <v>1x Raymarine i70 Multifunktionsdisplay mit Transducer am Steuerstand im Salon</v>
          </cell>
          <cell r="G570"/>
          <cell r="H570"/>
          <cell r="I570" t="str">
            <v>1x Raymarine i70 multifunction display bij stuurstand salon (log, depth &amp; speed) met tranducer</v>
          </cell>
          <cell r="J570" t="str">
            <v>1x Raymarine i70 display multifunción en puesto de mando salón (reg., profudidad y velocidad) con transductor</v>
          </cell>
          <cell r="K570"/>
          <cell r="L570"/>
          <cell r="M570"/>
          <cell r="N570"/>
          <cell r="O570"/>
          <cell r="P570"/>
        </row>
        <row r="571">
          <cell r="A571" t="str">
            <v>F530.16XN1001</v>
          </cell>
          <cell r="B571" t="str">
            <v>XN1001</v>
          </cell>
          <cell r="C571"/>
          <cell r="D571" t="str">
            <v>1x Raymarine i70s multifunction display at helm position salon (log, depth &amp; speed) with tranducer</v>
          </cell>
          <cell r="E571" t="str">
            <v>1 x i70 Raymarine multifonction au poste de pilotage carré Loch profondeur et vitesse avec sondes</v>
          </cell>
          <cell r="F571" t="str">
            <v>1x Raymarine i70 Multifunktionsdisplay mit Transducer am Steuerstand im Salon</v>
          </cell>
          <cell r="G571"/>
          <cell r="H571"/>
          <cell r="I571" t="str">
            <v>1x Raymarine i70 multifunction display bij stuurstand salon (log, depth &amp; speed) met tranducer</v>
          </cell>
          <cell r="J571" t="str">
            <v>1x Raymarine i70 display multifunción en puesto de mando salón (reg., profudidad y velocidad) con transductor</v>
          </cell>
          <cell r="K571"/>
          <cell r="L571"/>
          <cell r="M571"/>
          <cell r="N571"/>
          <cell r="O571"/>
          <cell r="P571"/>
        </row>
        <row r="572">
          <cell r="A572" t="str">
            <v>F530.16XN1001</v>
          </cell>
          <cell r="B572" t="str">
            <v>XN1001</v>
          </cell>
          <cell r="C572"/>
          <cell r="D572" t="str">
            <v>1x Raymarine i70s multifunction display at helm position salon (log, depth &amp; speed) with tranducer</v>
          </cell>
          <cell r="E572" t="str">
            <v>1 x i70 Raymarine multifonction au poste de pilotage carré Loch profondeur et vitesse avec sondes</v>
          </cell>
          <cell r="F572" t="str">
            <v>1x Raymarine i70 Multifunktionsdisplay mit Transducer am Steuerstand im Salon</v>
          </cell>
          <cell r="G572"/>
          <cell r="H572"/>
          <cell r="I572" t="str">
            <v>1x Raymarine i70 multifunction display bij stuurstand salon (log, depth &amp; speed) met tranducer</v>
          </cell>
          <cell r="J572" t="str">
            <v>1x Raymarine i70 display multifunción en puesto de mando salón (reg., profudidad y velocidad) con transductor</v>
          </cell>
          <cell r="K572"/>
          <cell r="L572"/>
          <cell r="M572"/>
          <cell r="N572"/>
          <cell r="O572"/>
          <cell r="P572"/>
        </row>
        <row r="573">
          <cell r="A573" t="str">
            <v>F530.16XN1001</v>
          </cell>
          <cell r="B573" t="str">
            <v>XN1001</v>
          </cell>
          <cell r="C573"/>
          <cell r="D573" t="str">
            <v>1x Raymarine i70s multifunction display at helm position salon (log, depth &amp; speed) with tranducer</v>
          </cell>
          <cell r="E573" t="str">
            <v>1 x i70 Raymarine multifonction au poste de pilotage carré Loch profondeur et vitesse avec sondes</v>
          </cell>
          <cell r="F573" t="str">
            <v>1x Raymarine i70 Multifunktionsdisplay mit Transducer am Steuerstand im Salon</v>
          </cell>
          <cell r="G573"/>
          <cell r="H573"/>
          <cell r="I573" t="str">
            <v>1x Raymarine i70 multifunction display bij stuurstand salon (log, depth &amp; speed) met tranducer</v>
          </cell>
          <cell r="J573" t="str">
            <v>1x Raymarine i70 display multifunción en puesto de mando salón (reg., profudidad y velocidad) con transductor</v>
          </cell>
          <cell r="K573"/>
          <cell r="L573"/>
          <cell r="M573"/>
          <cell r="N573"/>
          <cell r="O573"/>
          <cell r="P573"/>
        </row>
        <row r="574">
          <cell r="A574" t="str">
            <v>S330.16XN1001</v>
          </cell>
          <cell r="B574" t="str">
            <v>XN1001</v>
          </cell>
          <cell r="C574"/>
          <cell r="D574" t="str">
            <v>1x Raymarine i70 multifunctional display (log, depth &amp; speed) with tranducer at helm position</v>
          </cell>
          <cell r="E574" t="str">
            <v>1 x i70 Raymarine multifonction au poste de pilotage carré Loch profondeur et vitesse avec sondes</v>
          </cell>
          <cell r="F574" t="str">
            <v>1x Raymarine i70 Multifunktionsdisplay mit Transducer am Steuerstand</v>
          </cell>
          <cell r="G574"/>
          <cell r="H574"/>
          <cell r="I574" t="str">
            <v>1x Raymarine i70 multifunctional display (log, depth &amp; speed) met tranducer, bij stuurstand</v>
          </cell>
          <cell r="J574" t="str">
            <v>1x Raymarine i70 display multifunción (reg., profudidad y velocidad) con transductor en puesto de mando</v>
          </cell>
          <cell r="K574"/>
          <cell r="L574"/>
          <cell r="M574"/>
          <cell r="N574"/>
          <cell r="O574"/>
          <cell r="P574"/>
        </row>
        <row r="575">
          <cell r="A575" t="str">
            <v>S330.16XN1001</v>
          </cell>
          <cell r="B575" t="str">
            <v>XN1001</v>
          </cell>
          <cell r="C575"/>
          <cell r="D575" t="str">
            <v>1x Raymarine i70 multifunctional display (log, depth &amp; speed) with tranducer at helm position</v>
          </cell>
          <cell r="E575" t="str">
            <v>1 x i70 Raymarine multifonction au poste de pilotage carré Loch profondeur et vitesse avec sondes</v>
          </cell>
          <cell r="F575" t="str">
            <v>1x Raymarine i70 Multifunktionsdisplay mit Transducer am Steuerstand</v>
          </cell>
          <cell r="G575"/>
          <cell r="H575"/>
          <cell r="I575" t="str">
            <v>1x Raymarine i70 multifunctional display (log, depth &amp; speed) met tranducer, bij stuurstand</v>
          </cell>
          <cell r="J575" t="str">
            <v>1x Raymarine i70 display multifunción (reg., profudidad y velocidad) con transductor en puesto de mando</v>
          </cell>
          <cell r="K575"/>
          <cell r="L575"/>
          <cell r="M575"/>
          <cell r="N575"/>
          <cell r="O575"/>
          <cell r="P575"/>
        </row>
        <row r="576">
          <cell r="A576" t="str">
            <v>S450.16XN1001</v>
          </cell>
          <cell r="B576" t="str">
            <v>XN1001</v>
          </cell>
          <cell r="C576"/>
          <cell r="D576" t="str">
            <v>1x Raymarine i70 multifunctional display (log, depth &amp; speed) with tranducer at helm position</v>
          </cell>
          <cell r="E576" t="str">
            <v>1 x i70 Raymarine multifonction au poste de pilotage carré Loch profondeur et vitesse avec sondes</v>
          </cell>
          <cell r="F576" t="str">
            <v>1x Raymarine i70 Multifunktionsdisplay mit Transducer am Steuerstand</v>
          </cell>
          <cell r="G576"/>
          <cell r="H576"/>
          <cell r="I576" t="str">
            <v>1x Raymarine i70 multifunctional display (log, depth &amp; speed) met tranducer, bij stuurstand</v>
          </cell>
          <cell r="J576" t="str">
            <v>1x Raymarine i70 display multifunción (reg., profudidad y velocidad) con transductor en puesto de mando</v>
          </cell>
          <cell r="K576"/>
          <cell r="L576"/>
          <cell r="M576"/>
          <cell r="N576"/>
          <cell r="O576"/>
          <cell r="P576"/>
        </row>
        <row r="577">
          <cell r="A577" t="str">
            <v>S450.16XN1001</v>
          </cell>
          <cell r="B577" t="str">
            <v>XN1001</v>
          </cell>
          <cell r="C577"/>
          <cell r="D577" t="str">
            <v>1x Raymarine i70 multifunctional display (log, depth &amp; speed) with tranducer at helm position</v>
          </cell>
          <cell r="E577" t="str">
            <v>1 x i70 Raymarine multifonction au poste de pilotage carré Loch profondeur et vitesse avec sondes</v>
          </cell>
          <cell r="F577" t="str">
            <v>1x Raymarine i70 Multifunktionsdisplay mit Transducer am Steuerstand</v>
          </cell>
          <cell r="G577"/>
          <cell r="H577"/>
          <cell r="I577" t="str">
            <v>1x Raymarine i70 multifunctional display (log, depth &amp; speed) met tranducer, bij stuurstand</v>
          </cell>
          <cell r="J577" t="str">
            <v>1x Raymarine i70 display multifunción (reg., profudidad y velocidad) con transductor en puesto de mando</v>
          </cell>
          <cell r="K577"/>
          <cell r="L577"/>
          <cell r="M577"/>
          <cell r="N577"/>
          <cell r="O577"/>
          <cell r="P577"/>
        </row>
        <row r="578">
          <cell r="A578" t="str">
            <v>S450.16XN1001</v>
          </cell>
          <cell r="B578" t="str">
            <v>XN1001</v>
          </cell>
          <cell r="C578"/>
          <cell r="D578" t="str">
            <v>1x Raymarine i70 multifunctional display (log, depth &amp; speed) with tranducer at helm position</v>
          </cell>
          <cell r="E578" t="str">
            <v>1 x i70 Raymarine multifonction au poste de pilotage carré Loch profondeur et vitesse avec sondes</v>
          </cell>
          <cell r="F578" t="str">
            <v>1x Raymarine i70 Multifunktionsdisplay mit Transducer am Steuerstand</v>
          </cell>
          <cell r="G578"/>
          <cell r="H578"/>
          <cell r="I578" t="str">
            <v>1x Raymarine i70 multifunctional display (log, depth &amp; speed) met tranducer, bij stuurstand</v>
          </cell>
          <cell r="J578" t="str">
            <v>1x Raymarine i70 display multifunción (reg., profudidad y velocidad) con transductor en puesto de mando</v>
          </cell>
          <cell r="K578"/>
          <cell r="L578"/>
          <cell r="M578"/>
          <cell r="N578"/>
          <cell r="O578"/>
          <cell r="P578"/>
        </row>
        <row r="579">
          <cell r="A579" t="str">
            <v>F450.16XN1002</v>
          </cell>
          <cell r="B579" t="str">
            <v>XN1002</v>
          </cell>
          <cell r="C579"/>
          <cell r="D579" t="str">
            <v>1x Raymarine i70 multifunction display at flybidge</v>
          </cell>
          <cell r="E579" t="str">
            <v>1 x i70 Raymarine multifonction au poste de pilotage Flybridge</v>
          </cell>
          <cell r="F579" t="str">
            <v>1x Raymarine i70 Multifunktionsdisplay (Flybridge)</v>
          </cell>
          <cell r="G579"/>
          <cell r="H579"/>
          <cell r="I579" t="str">
            <v>1x Raymarine i70 multifunction display op flybidge</v>
          </cell>
          <cell r="J579" t="str">
            <v>1x Raymarine i70 display multifunción en flybridge</v>
          </cell>
          <cell r="K579"/>
          <cell r="L579"/>
          <cell r="M579"/>
          <cell r="N579"/>
          <cell r="O579"/>
          <cell r="P579"/>
        </row>
        <row r="580">
          <cell r="A580" t="str">
            <v>F450.16XN1002</v>
          </cell>
          <cell r="B580" t="str">
            <v>XN1002</v>
          </cell>
          <cell r="C580"/>
          <cell r="D580" t="str">
            <v>1x Raymarine i70 multifunction display at flybidge</v>
          </cell>
          <cell r="E580" t="str">
            <v>1 x i70 Raymarine multifonction au poste de pilotage Flybridge</v>
          </cell>
          <cell r="F580" t="str">
            <v>1x Raymarine i70 Multifunktionsdisplay (Flybridge)</v>
          </cell>
          <cell r="G580"/>
          <cell r="H580"/>
          <cell r="I580" t="str">
            <v>1x Raymarine i70 multifunction display op flybidge</v>
          </cell>
          <cell r="J580" t="str">
            <v>1x Raymarine i70 display multifunción en flybridge</v>
          </cell>
          <cell r="K580"/>
          <cell r="L580"/>
          <cell r="M580"/>
          <cell r="N580"/>
          <cell r="O580"/>
          <cell r="P580"/>
        </row>
        <row r="581">
          <cell r="A581" t="str">
            <v>F450.16XN1002</v>
          </cell>
          <cell r="B581" t="str">
            <v>XN1002</v>
          </cell>
          <cell r="C581"/>
          <cell r="D581" t="str">
            <v>1x Raymarine i70 multifunction display at flybidge</v>
          </cell>
          <cell r="E581" t="str">
            <v>1 x i70 Raymarine multifonction au poste de pilotage Flybridge</v>
          </cell>
          <cell r="F581" t="str">
            <v>1x Raymarine i70 Multifunktionsdisplay (Flybridge)</v>
          </cell>
          <cell r="G581"/>
          <cell r="H581"/>
          <cell r="I581" t="str">
            <v>1x Raymarine i70 multifunction display op flybidge</v>
          </cell>
          <cell r="J581" t="str">
            <v>1x Raymarine i70 display multifunción en flybridge</v>
          </cell>
          <cell r="K581"/>
          <cell r="L581"/>
          <cell r="M581"/>
          <cell r="N581"/>
          <cell r="O581"/>
          <cell r="P581"/>
        </row>
        <row r="582">
          <cell r="A582" t="str">
            <v>C330.16XN1005</v>
          </cell>
          <cell r="B582" t="str">
            <v>XN1005</v>
          </cell>
          <cell r="C582"/>
          <cell r="D582" t="str">
            <v>1x additional i70 Raymarine multifunctional display at helm position (only with XW2000 or XW2001)</v>
          </cell>
          <cell r="E582" t="str">
            <v>1 x i70 Raymarine additionnel multifonction au poste de pilotage (uniquement avec XW2000 ou XW2001)</v>
          </cell>
          <cell r="F582" t="str">
            <v>1x Raymarine i70 Multifunktionsdisplay zusätzlich am Steuerstand (nur mit XW2000 oder XW2001)</v>
          </cell>
          <cell r="G582"/>
          <cell r="H582"/>
          <cell r="I582" t="str">
            <v>1x extra i70 Raymarine multifunctional display bij stuurstand</v>
          </cell>
          <cell r="J582" t="str">
            <v>1x Raymarine i70 display multifunción en puesto de mando ( solo con XW2000 o XW2001)</v>
          </cell>
          <cell r="K582"/>
          <cell r="L582"/>
          <cell r="M582" t="str">
            <v>X</v>
          </cell>
          <cell r="N582">
            <v>1304.0322580645163</v>
          </cell>
          <cell r="O582"/>
          <cell r="P582">
            <v>700</v>
          </cell>
        </row>
        <row r="583">
          <cell r="A583" t="str">
            <v>F380.16XN1005</v>
          </cell>
          <cell r="B583" t="str">
            <v>XN1005</v>
          </cell>
          <cell r="C583"/>
          <cell r="D583" t="str">
            <v>1x additional i70 Raymarine multifunctional display at helm position</v>
          </cell>
          <cell r="E583" t="str">
            <v>1 x i70 Raymarine additionnel multifonction au poste de pilotage carré</v>
          </cell>
          <cell r="F583" t="str">
            <v>1x Raymarine i70 Multifunktionsdisplay zusätzlich am Steuerstand</v>
          </cell>
          <cell r="G583"/>
          <cell r="H583"/>
          <cell r="I583" t="str">
            <v>1x extra i70 Raymarine multifunctional display bij stuurstand</v>
          </cell>
          <cell r="J583" t="str">
            <v>1x Raymarine i70 display multifunción en puesto de mando</v>
          </cell>
          <cell r="K583"/>
          <cell r="L583"/>
          <cell r="M583" t="str">
            <v>X</v>
          </cell>
          <cell r="N583">
            <v>1304.0322580645163</v>
          </cell>
          <cell r="O583"/>
          <cell r="P583">
            <v>700</v>
          </cell>
        </row>
        <row r="584">
          <cell r="A584" t="str">
            <v>F450.16XN1005</v>
          </cell>
          <cell r="B584" t="str">
            <v>XN1005</v>
          </cell>
          <cell r="C584"/>
          <cell r="D584" t="str">
            <v>1x additional i70 Raymarine multifunctional display at helm position</v>
          </cell>
          <cell r="E584" t="str">
            <v>1 x i70 Raymarine additionnel multifonction au poste de pilotage carré</v>
          </cell>
          <cell r="F584" t="str">
            <v>1x Raymarine i70 Multifunktionsdisplay zusätzlich am Steuerstand</v>
          </cell>
          <cell r="G584"/>
          <cell r="H584"/>
          <cell r="I584" t="str">
            <v>1x extra i70 Raymarine multifunctional display bij stuurstand</v>
          </cell>
          <cell r="J584" t="str">
            <v>1x Raymarine i70 display multifunción en puesto de mando</v>
          </cell>
          <cell r="K584"/>
          <cell r="L584"/>
          <cell r="M584" t="str">
            <v>X</v>
          </cell>
          <cell r="N584">
            <v>1304.0322580645163</v>
          </cell>
          <cell r="O584"/>
          <cell r="P584">
            <v>700</v>
          </cell>
        </row>
        <row r="585">
          <cell r="A585" t="str">
            <v>F530.16XN1005</v>
          </cell>
          <cell r="B585" t="str">
            <v>XN1005</v>
          </cell>
          <cell r="C585"/>
          <cell r="D585" t="str">
            <v>1x additional i70s Raymarine display at helm position</v>
          </cell>
          <cell r="E585" t="str">
            <v>1 x i70 Raymarine additionnel multifonction au poste de pilotage carré</v>
          </cell>
          <cell r="F585" t="str">
            <v>1x Raymarine i70 Display zusätzlich am Steuerstand</v>
          </cell>
          <cell r="G585"/>
          <cell r="H585"/>
          <cell r="I585" t="str">
            <v>Multifunction Display 1, additional</v>
          </cell>
          <cell r="J585" t="str">
            <v>1x Raymarine i70 display multifunción en puesto de mando</v>
          </cell>
          <cell r="K585"/>
          <cell r="L585"/>
          <cell r="M585" t="str">
            <v>X</v>
          </cell>
          <cell r="N585">
            <v>1304.0322580645163</v>
          </cell>
          <cell r="O585"/>
          <cell r="P585">
            <v>700</v>
          </cell>
        </row>
        <row r="586">
          <cell r="A586" t="str">
            <v>S330.16XN1005</v>
          </cell>
          <cell r="B586" t="str">
            <v>XN1005</v>
          </cell>
          <cell r="C586"/>
          <cell r="D586" t="str">
            <v>1x additional i70 Raymarine multifunctional display (only with XW2000 or XW2001)</v>
          </cell>
          <cell r="E586" t="str">
            <v>1 x i70 Raymarine additionnel multifonction (uniquement avecXW2000 ou XW2001)</v>
          </cell>
          <cell r="F586" t="str">
            <v>1x Raymarine i70 Multifunktionsdisplay zusätzlich am Steuerstand (nur mit XW2000 oder XW2001)</v>
          </cell>
          <cell r="G586"/>
          <cell r="H586"/>
          <cell r="I586" t="str">
            <v>1x extra i70 Raymarine multifunctional display bij stuurstand</v>
          </cell>
          <cell r="J586" t="str">
            <v>1x Raymarine i70 display multifunción ( solo con XW2000 or XW2001)</v>
          </cell>
          <cell r="K586"/>
          <cell r="L586"/>
          <cell r="M586" t="str">
            <v>X</v>
          </cell>
          <cell r="N586">
            <v>1304.0322580645163</v>
          </cell>
          <cell r="O586"/>
          <cell r="P586">
            <v>700</v>
          </cell>
        </row>
        <row r="587">
          <cell r="A587" t="str">
            <v>S450.16XN1005</v>
          </cell>
          <cell r="B587" t="str">
            <v>XN1005</v>
          </cell>
          <cell r="C587"/>
          <cell r="D587" t="str">
            <v>1x additional i70 Raymarine multifunctional display at helm position</v>
          </cell>
          <cell r="E587" t="str">
            <v>1 x i70 Raymarine additionnel multifonction au poste de pilotage carré</v>
          </cell>
          <cell r="F587" t="str">
            <v>1x Raymarine i70 Multifunktionsdisplay zusätzlich am Steuerstand</v>
          </cell>
          <cell r="G587"/>
          <cell r="H587"/>
          <cell r="I587" t="str">
            <v>1x extra i70 Raymarine multifunctional display bij stuurstand</v>
          </cell>
          <cell r="J587" t="str">
            <v>1x Raymarine i70 display multifunción en puesto de mando</v>
          </cell>
          <cell r="K587"/>
          <cell r="L587"/>
          <cell r="M587" t="str">
            <v>X</v>
          </cell>
          <cell r="N587">
            <v>1304.0322580645163</v>
          </cell>
          <cell r="O587"/>
          <cell r="P587">
            <v>700</v>
          </cell>
        </row>
        <row r="588">
          <cell r="A588" t="str">
            <v>F380.16XN1021</v>
          </cell>
          <cell r="B588" t="str">
            <v>XN1021</v>
          </cell>
          <cell r="C588"/>
          <cell r="D588" t="str">
            <v>1x  Raymarine i70 multifunctional display at flybridge</v>
          </cell>
          <cell r="E588" t="str">
            <v>1 x i70 Raymarine additionnel multifonction au poste de pilotage Flybridge</v>
          </cell>
          <cell r="F588" t="str">
            <v>1x Raymarine i70 Multifunktionsdisplay auf der Flybridge</v>
          </cell>
          <cell r="G588"/>
          <cell r="H588"/>
          <cell r="I588" t="str">
            <v>1x extra i70 Raymarine multifunctional display op flybridge</v>
          </cell>
          <cell r="J588" t="str">
            <v>1x Raymarine i70 display multifunción en flybridge</v>
          </cell>
          <cell r="K588"/>
          <cell r="L588"/>
          <cell r="M588"/>
          <cell r="N588"/>
          <cell r="O588"/>
          <cell r="P588"/>
        </row>
        <row r="589">
          <cell r="A589" t="str">
            <v>F380.16XN1021</v>
          </cell>
          <cell r="B589" t="str">
            <v>XN1021</v>
          </cell>
          <cell r="C589"/>
          <cell r="D589" t="str">
            <v>1x  Raymarine i70 multifunctional display at flybridge</v>
          </cell>
          <cell r="E589" t="str">
            <v>1 x i70 Raymarine additionnel multifonction au poste de pilotage Flybridge</v>
          </cell>
          <cell r="F589" t="str">
            <v>1x Raymarine i70 Multifunktionsdisplay auf der Flybridge</v>
          </cell>
          <cell r="G589"/>
          <cell r="H589"/>
          <cell r="I589" t="str">
            <v>1x extra i70 Raymarine multifunctional display op flybridge</v>
          </cell>
          <cell r="J589" t="str">
            <v>1x Raymarine i70 display multifunción en flybridge</v>
          </cell>
          <cell r="K589"/>
          <cell r="L589"/>
          <cell r="M589"/>
          <cell r="N589"/>
          <cell r="O589"/>
          <cell r="P589"/>
        </row>
        <row r="590">
          <cell r="A590" t="str">
            <v>F530.16XN1021</v>
          </cell>
          <cell r="B590" t="str">
            <v>XN1021</v>
          </cell>
          <cell r="C590"/>
          <cell r="D590" t="str">
            <v>1x Raymarine i70s multifunction display at helm position flybridge</v>
          </cell>
          <cell r="E590" t="str">
            <v>1 x i70 Raymarine additionnel multifonction au poste de pilotage Flybridge</v>
          </cell>
          <cell r="F590" t="str">
            <v>1x Raymarine i70 Multifunktionsdisplay am Steuerstand (Flybridge)</v>
          </cell>
          <cell r="G590"/>
          <cell r="H590"/>
          <cell r="I590" t="str">
            <v>Multifunction Display 3</v>
          </cell>
          <cell r="J590" t="str">
            <v>1x Raymarine i70 display multifunción en puesto de mando en flybridge</v>
          </cell>
          <cell r="K590"/>
          <cell r="L590"/>
          <cell r="M590"/>
          <cell r="N590"/>
          <cell r="O590"/>
          <cell r="P590"/>
        </row>
        <row r="591">
          <cell r="A591" t="str">
            <v>F530.16XN1021</v>
          </cell>
          <cell r="B591" t="str">
            <v>XN1021</v>
          </cell>
          <cell r="C591"/>
          <cell r="D591" t="str">
            <v>1x Raymarine i70s multifunction display at helm position flybridge</v>
          </cell>
          <cell r="E591" t="str">
            <v>1 x i70 Raymarine additionnel multifonction au poste de pilotage Flybridge</v>
          </cell>
          <cell r="F591" t="str">
            <v>1x Raymarine i70 Multifunktionsdisplay am Steuerstand (Flybridge)</v>
          </cell>
          <cell r="G591"/>
          <cell r="H591"/>
          <cell r="I591" t="str">
            <v>Multifunction Display 3</v>
          </cell>
          <cell r="J591" t="str">
            <v>1x Raymarine i70 display multifunción en puesto de mando en flybridge</v>
          </cell>
          <cell r="K591"/>
          <cell r="L591"/>
          <cell r="M591"/>
          <cell r="N591"/>
          <cell r="O591"/>
          <cell r="P591"/>
        </row>
        <row r="592">
          <cell r="A592" t="str">
            <v>F530.16XN1021</v>
          </cell>
          <cell r="B592" t="str">
            <v>XN1021</v>
          </cell>
          <cell r="C592"/>
          <cell r="D592" t="str">
            <v>1x Raymarine i70 multifunction display at helm position flybridge</v>
          </cell>
          <cell r="E592" t="str">
            <v>1 x i70 Raymarine additionnel multifonction au poste de pilotage Flybridge</v>
          </cell>
          <cell r="F592" t="str">
            <v>1x Raymarine i70 Multifunktionsdisplay am Steuerstand (Flybridge)</v>
          </cell>
          <cell r="G592"/>
          <cell r="H592"/>
          <cell r="I592" t="str">
            <v>Multifunction Display 3</v>
          </cell>
          <cell r="J592" t="str">
            <v>1x Raymarine i70 display multifunción en puesto de mando en flybridge</v>
          </cell>
          <cell r="K592"/>
          <cell r="L592"/>
          <cell r="M592"/>
          <cell r="N592"/>
          <cell r="O592"/>
          <cell r="P592"/>
        </row>
        <row r="593">
          <cell r="A593" t="str">
            <v>F380.16XN1025</v>
          </cell>
          <cell r="B593" t="str">
            <v>XN1025</v>
          </cell>
          <cell r="C593"/>
          <cell r="D593" t="str">
            <v>1x additional i70 Raymarine multifunctional display at flybridge</v>
          </cell>
          <cell r="E593" t="str">
            <v>1 x i70 Raymarine additionnel multifonction au poste de pilotage Flybridge</v>
          </cell>
          <cell r="F593" t="str">
            <v>1x Raymarine i70 Multifunktionsdisplay zusätzlich auf der Flybridge</v>
          </cell>
          <cell r="G593"/>
          <cell r="H593"/>
          <cell r="I593" t="str">
            <v>1x extra i70 Raymarine multifunctional display op flybridge</v>
          </cell>
          <cell r="J593" t="str">
            <v>1x Raymarine i70 display multifunción en flybridge</v>
          </cell>
          <cell r="K593"/>
          <cell r="L593"/>
          <cell r="M593" t="str">
            <v>X</v>
          </cell>
          <cell r="N593">
            <v>1304.0322580645163</v>
          </cell>
          <cell r="O593"/>
          <cell r="P593">
            <v>700</v>
          </cell>
        </row>
        <row r="594">
          <cell r="A594" t="str">
            <v>F450.16XN1025</v>
          </cell>
          <cell r="B594" t="str">
            <v>XN1025</v>
          </cell>
          <cell r="C594"/>
          <cell r="D594" t="str">
            <v>1x additional i70 Raymarine multifunctional display at flybridge</v>
          </cell>
          <cell r="E594" t="str">
            <v>1 x i70 Raymarine additionnel multifonction au poste de pilotage Flybridge</v>
          </cell>
          <cell r="F594" t="str">
            <v>1x Raymarine i70 Multifunktionsdisplay zusätzlich auf der Flybridge</v>
          </cell>
          <cell r="G594"/>
          <cell r="H594"/>
          <cell r="I594" t="str">
            <v>1x extra i70 Raymarine multifunctional display op flybridge</v>
          </cell>
          <cell r="J594" t="str">
            <v>1x Raymarine i70 display multifunción en flybridge</v>
          </cell>
          <cell r="K594"/>
          <cell r="L594"/>
          <cell r="M594" t="str">
            <v>X</v>
          </cell>
          <cell r="N594">
            <v>1304.0322580645163</v>
          </cell>
          <cell r="O594"/>
          <cell r="P594">
            <v>700</v>
          </cell>
        </row>
        <row r="595">
          <cell r="A595" t="str">
            <v>F530.16XN1025</v>
          </cell>
          <cell r="B595" t="str">
            <v>XN1025</v>
          </cell>
          <cell r="C595"/>
          <cell r="D595" t="str">
            <v>1x additional i70s Raymarine multifunctional display at flybridge</v>
          </cell>
          <cell r="E595" t="str">
            <v>1 x i70 Raymarine additionnel multifonction au poste de pilotage Flybridge</v>
          </cell>
          <cell r="F595" t="str">
            <v>1x Raymarine i70 Multifunktionsdisplay zusätzlich auf der Flybridge</v>
          </cell>
          <cell r="G595"/>
          <cell r="H595"/>
          <cell r="I595" t="str">
            <v>1x extra i70 Raymarine multifunctional display op flybridge</v>
          </cell>
          <cell r="J595" t="str">
            <v>1x Raymarine i70 display multifunción en flybridge</v>
          </cell>
          <cell r="K595"/>
          <cell r="L595"/>
          <cell r="M595" t="str">
            <v>X</v>
          </cell>
          <cell r="N595">
            <v>1304.0322580645163</v>
          </cell>
          <cell r="O595"/>
          <cell r="P595">
            <v>700</v>
          </cell>
        </row>
        <row r="596">
          <cell r="A596" t="str">
            <v>C330.16XN1501</v>
          </cell>
          <cell r="B596" t="str">
            <v>XN1501</v>
          </cell>
          <cell r="C596"/>
          <cell r="D596" t="str">
            <v>1x Raymarine Es97 touch chartplotter at helm position with GPS antenna</v>
          </cell>
          <cell r="E596" t="str">
            <v>1x Raymarine Es97 hybrid touch Traceur au poste pilotage avec antenne GPS</v>
          </cell>
          <cell r="F596" t="str">
            <v>1x Raymarine ES97 Touchscreen Kartenplotter am Steuerstand mit GPS Antenne</v>
          </cell>
          <cell r="G596"/>
          <cell r="H596"/>
          <cell r="I596" t="str">
            <v>1x Raymarine ES97 touch kaartplotter bij stuurstand met GPS antenne</v>
          </cell>
          <cell r="J596" t="str">
            <v>1x Raymarine ES 97 touch chartplotter en puesto de mando con antena GPS</v>
          </cell>
          <cell r="K596"/>
          <cell r="L596"/>
          <cell r="M596"/>
          <cell r="N596"/>
          <cell r="O596"/>
          <cell r="P596"/>
        </row>
        <row r="597">
          <cell r="A597" t="str">
            <v>F380.16XN1501</v>
          </cell>
          <cell r="B597" t="str">
            <v>XN1501</v>
          </cell>
          <cell r="C597"/>
          <cell r="D597" t="str">
            <v>1x Raymarine ES97 hybrid touch chartplotter at helm position with GPS antenna</v>
          </cell>
          <cell r="E597" t="str">
            <v>1x Raymarine Es97 hybrid touch Traceur au poste pilotage avec antenne GPS</v>
          </cell>
          <cell r="F597" t="str">
            <v>1x Raymarine ES97 Hybrid Touchscreen Kartenplotter am Steuerstand mit GPS Antenne</v>
          </cell>
          <cell r="G597"/>
          <cell r="H597"/>
          <cell r="I597" t="str">
            <v>1x Raymarine E95 hybrid touch kaartplotter bij stuurstand met GPS antenne</v>
          </cell>
          <cell r="J597" t="str">
            <v>1x Raymarine ES97 hybrid touch chartplotter en puesto de mando con antena GPS</v>
          </cell>
          <cell r="K597"/>
          <cell r="L597"/>
          <cell r="M597"/>
          <cell r="N597"/>
          <cell r="O597"/>
          <cell r="P597"/>
        </row>
        <row r="598">
          <cell r="A598" t="str">
            <v>F450.16XN1501</v>
          </cell>
          <cell r="B598" t="str">
            <v>XN1501</v>
          </cell>
          <cell r="C598"/>
          <cell r="D598" t="str">
            <v>1x Raymarine ES97 hybrid touch chartplotter at helm position with GPS antenna</v>
          </cell>
          <cell r="E598" t="str">
            <v>1x Raymarine Es97 hybrid touch Traceur au poste pilotage avec antenne GPS</v>
          </cell>
          <cell r="F598" t="str">
            <v>1x Raymarine ES97 Hybrid Touchscreen Kartenplotter am Steuerstand mit GPS Antenne</v>
          </cell>
          <cell r="G598"/>
          <cell r="H598"/>
          <cell r="I598" t="str">
            <v>1x Raymarine E95 hybrid touch kaartplotter bij stuurstand met GPS antenne</v>
          </cell>
          <cell r="J598" t="str">
            <v>1x Raymarine ES97 hybrid touch chartplotter en puesto de mando con antena GPS</v>
          </cell>
          <cell r="K598"/>
          <cell r="L598"/>
          <cell r="M598"/>
          <cell r="N598"/>
          <cell r="O598"/>
          <cell r="P598"/>
        </row>
        <row r="599">
          <cell r="A599" t="str">
            <v>F530.16XN1501</v>
          </cell>
          <cell r="B599" t="str">
            <v>XN1501</v>
          </cell>
          <cell r="C599"/>
          <cell r="D599" t="str">
            <v>1x Raymarine ES127 hybrid touch chartplotter at helm position with GPS antenna</v>
          </cell>
          <cell r="E599" t="str">
            <v>1x Raymarine ES127 hybrid touch Traceur au poste pilotage avec antenne GPS</v>
          </cell>
          <cell r="F599" t="str">
            <v>1x Raymarine ES127 Hybrid Touchscreen Kartenplotter am Steuerstand mit GPS Antenne</v>
          </cell>
          <cell r="G599"/>
          <cell r="H599"/>
          <cell r="I599" t="str">
            <v>GPS chart plotter 1</v>
          </cell>
          <cell r="J599" t="str">
            <v>1x Raymarine E127 hybrid touch chartplotter en puesto de mando con antena GPS</v>
          </cell>
          <cell r="K599"/>
          <cell r="L599"/>
          <cell r="M599"/>
          <cell r="N599"/>
          <cell r="O599"/>
          <cell r="P599"/>
        </row>
        <row r="600">
          <cell r="A600" t="str">
            <v>S330.16XN1501</v>
          </cell>
          <cell r="B600" t="str">
            <v>XN1501</v>
          </cell>
          <cell r="C600"/>
          <cell r="D600" t="str">
            <v>1x Raymarine Es97 touch chartplotter at helm position with GPS antenna</v>
          </cell>
          <cell r="E600" t="str">
            <v>1x Raymarine Es97 hybrid touch Traceur au poste pilotage avec antenne GPS</v>
          </cell>
          <cell r="F600" t="str">
            <v>1x Raymarine ES97 Touchscreen Kartenplotter am Steuerstand mit GPS Antenne</v>
          </cell>
          <cell r="G600"/>
          <cell r="H600"/>
          <cell r="I600" t="str">
            <v>1x Raymarine ES97 touch kaartplotter bij stuurstand met GPS antenne</v>
          </cell>
          <cell r="J600" t="str">
            <v>1x Raymarine ES97 touch chartplotter en puesto de mando con antena GPS</v>
          </cell>
          <cell r="K600"/>
          <cell r="L600"/>
          <cell r="M600"/>
          <cell r="N600"/>
          <cell r="O600"/>
          <cell r="P600"/>
        </row>
        <row r="601">
          <cell r="A601" t="str">
            <v>S450.16XN1501</v>
          </cell>
          <cell r="B601" t="str">
            <v>XN1501</v>
          </cell>
          <cell r="C601"/>
          <cell r="D601" t="str">
            <v>1x Raymarine ES97 hybrid touch chartplotter at helm position with GPS antenna</v>
          </cell>
          <cell r="E601" t="str">
            <v>1x Raymarine Es97 hybrid touch Traceur au poste pilotage avec antenne GPS</v>
          </cell>
          <cell r="F601" t="str">
            <v>1x Raymarine ES97 Hybrid Touchscreen Kartenplotter am Steuerstand mit GPS Antenne</v>
          </cell>
          <cell r="G601"/>
          <cell r="H601"/>
          <cell r="I601" t="str">
            <v>1x Raymarine E95 hybrid touch kaartplotter bij stuurstand met GPS antenne</v>
          </cell>
          <cell r="J601" t="str">
            <v>1x Raymarine ES97 hybrid touch chartplotter en puesto de mando con antena GPS</v>
          </cell>
          <cell r="K601"/>
          <cell r="L601"/>
          <cell r="M601"/>
          <cell r="N601"/>
          <cell r="O601"/>
          <cell r="P601"/>
        </row>
        <row r="602">
          <cell r="A602" t="str">
            <v>C330.16XN1502</v>
          </cell>
          <cell r="B602" t="str">
            <v>XN1502</v>
          </cell>
          <cell r="C602"/>
          <cell r="D602" t="str">
            <v>1x Raymarine GS95 Glass bridge touch chart plotter at helm position with GPS antenna</v>
          </cell>
          <cell r="E602" t="str">
            <v>1x traceur Raymarine GS95 tactile au poste pilotage avec antenne GPS</v>
          </cell>
          <cell r="F602" t="str">
            <v>1x Raymarine GS95 Touchscreen am Steuerstand mit GPS Antenne</v>
          </cell>
          <cell r="G602"/>
          <cell r="H602"/>
          <cell r="I602" t="str">
            <v>1x Raymarine GS95 Glass Bridge touch kaartplotter bij stuurstand met GPS antenne</v>
          </cell>
          <cell r="J602" t="str">
            <v>1x Raymarine GS95 chartplotter en puesto de mando con antena GPS</v>
          </cell>
          <cell r="K602"/>
          <cell r="L602"/>
          <cell r="M602"/>
          <cell r="N602"/>
          <cell r="O602"/>
          <cell r="P602"/>
        </row>
        <row r="603">
          <cell r="A603" t="str">
            <v>F380.16XN1502</v>
          </cell>
          <cell r="B603" t="str">
            <v>XN1502</v>
          </cell>
          <cell r="C603"/>
          <cell r="D603" t="str">
            <v>1x Raymarine ES127 hybrid touch chartplotter at helm position with GPS antenna</v>
          </cell>
          <cell r="E603" t="str">
            <v>1x Raymarine ES127 hybrid touch Traceur au poste pilotage avec antenne GPS</v>
          </cell>
          <cell r="F603" t="str">
            <v>1x Raymarine ES127 Hybrid Touchscreen Kartenplotter am Steuerstand mit GPS Antenne</v>
          </cell>
          <cell r="G603"/>
          <cell r="H603"/>
          <cell r="I603" t="str">
            <v>1x Raymarine E125 hybrid touch kaartplotter bij stuurstand met GPS antenne</v>
          </cell>
          <cell r="J603" t="str">
            <v>1x Raymarine ES127 hybrid touch chartplotter en puesto de mando con antena GPS</v>
          </cell>
          <cell r="K603"/>
          <cell r="L603"/>
          <cell r="M603"/>
          <cell r="N603"/>
          <cell r="O603"/>
          <cell r="P603"/>
        </row>
        <row r="604">
          <cell r="A604" t="str">
            <v>F450.16XN1502</v>
          </cell>
          <cell r="B604" t="str">
            <v>XN1502</v>
          </cell>
          <cell r="C604"/>
          <cell r="D604" t="str">
            <v>1x Raymarine ES127 hybrid touch chartplotter at helm position with GPS antenna</v>
          </cell>
          <cell r="E604" t="str">
            <v>1x Raymarine ES127 hybrid touch Traceur au poste pilotage avec antenne GPS</v>
          </cell>
          <cell r="F604" t="str">
            <v>1x Raymarine ES127 Hybrid Touchscreen Kartenplotter am Steuerstand mit GPS Antenne</v>
          </cell>
          <cell r="G604"/>
          <cell r="H604"/>
          <cell r="I604" t="str">
            <v>1x Raymarine E125 hybrid touch kaartplotter bij stuurstand met GPS antenne</v>
          </cell>
          <cell r="J604" t="str">
            <v>1x Raymarine ES127 hybrid touch chartplotter en puesto de mando con antena GPS</v>
          </cell>
          <cell r="K604"/>
          <cell r="L604"/>
          <cell r="M604"/>
          <cell r="N604"/>
          <cell r="O604"/>
          <cell r="P604"/>
        </row>
        <row r="605">
          <cell r="A605" t="str">
            <v>F530.16XN1502</v>
          </cell>
          <cell r="B605" t="str">
            <v>XN1502</v>
          </cell>
          <cell r="C605"/>
          <cell r="D605" t="str">
            <v>1x Raymarine GS125 glass bridge touch chartplotter at helm position with GPS antenna</v>
          </cell>
          <cell r="E605" t="str">
            <v>1x traceur Raymarine GS125 tactile au poste pilotage avec antenne GPS</v>
          </cell>
          <cell r="F605" t="str">
            <v>1x Raymarine GS125 Touchscreen Kartenplotter am Steuerstand mit GPS Antenne</v>
          </cell>
          <cell r="G605"/>
          <cell r="H605"/>
          <cell r="I605" t="str">
            <v>1x Raymarine E125 hybrid touch kaartplotter bij stuurstand met GPS antenne</v>
          </cell>
          <cell r="J605" t="str">
            <v>1x Raymarine GS125 hybrid touch chartplotter en puesto de mando con antena GPS</v>
          </cell>
          <cell r="K605"/>
          <cell r="L605"/>
          <cell r="M605"/>
          <cell r="N605"/>
          <cell r="O605"/>
          <cell r="P605"/>
        </row>
        <row r="606">
          <cell r="A606" t="str">
            <v>S330.16XN1502</v>
          </cell>
          <cell r="B606" t="str">
            <v>XN1502</v>
          </cell>
          <cell r="C606"/>
          <cell r="D606" t="str">
            <v>1x Raymarine GS95 glass bridge touch chart plotter at helm position with GPS antenna</v>
          </cell>
          <cell r="E606" t="str">
            <v>1x traceur Raymarine GS95 tactile au poste pilotage avec antenne GPS</v>
          </cell>
          <cell r="F606" t="str">
            <v>1x Raymarine GS95 Touchscreen Kartenplotter am Steuerstand mit GPS Antenne</v>
          </cell>
          <cell r="G606"/>
          <cell r="H606"/>
          <cell r="I606" t="str">
            <v>1x Raymarine GS95 Glass Bridge touch kaartplotter bij stuurstand met GPS antenne</v>
          </cell>
          <cell r="J606" t="str">
            <v>1x Raymarine GS95 Glass Bridge touch chart plotter at helm position with GPS antenna</v>
          </cell>
          <cell r="K606"/>
          <cell r="L606"/>
          <cell r="M606"/>
          <cell r="N606"/>
          <cell r="O606"/>
          <cell r="P606"/>
        </row>
        <row r="607">
          <cell r="A607" t="str">
            <v>S450.16XN1502</v>
          </cell>
          <cell r="B607" t="str">
            <v>XN1502</v>
          </cell>
          <cell r="C607"/>
          <cell r="D607" t="str">
            <v>1x Raymarine ES127 hybrid touch chartplotter at helm position with GPS antenna</v>
          </cell>
          <cell r="E607" t="str">
            <v>1x Raymarine ES127 hybrid touch Traceur au poste pilotage avec antenne GPS</v>
          </cell>
          <cell r="F607" t="str">
            <v>1x Raymarine ES127 Hybrid Touchscreen Kartenplotter am Steuerstand mit GPS Antenne</v>
          </cell>
          <cell r="G607"/>
          <cell r="H607"/>
          <cell r="I607" t="str">
            <v>1x Raymarine E125 hybrid touch kaartplotter bij stuurstand met GPS antenne</v>
          </cell>
          <cell r="J607" t="str">
            <v>1x Raymarine ES127 hybrid touch chartplotter en puesto de mando con antena GPS</v>
          </cell>
          <cell r="K607"/>
          <cell r="L607"/>
          <cell r="M607"/>
          <cell r="N607"/>
          <cell r="O607"/>
          <cell r="P607"/>
        </row>
        <row r="608">
          <cell r="A608" t="str">
            <v>F530.16XN1503</v>
          </cell>
          <cell r="B608" t="str">
            <v>XN1503</v>
          </cell>
          <cell r="C608"/>
          <cell r="D608" t="str">
            <v>1x Raymarine GS165 glass bridge touch chartplotter at helm position with GPS antenna</v>
          </cell>
          <cell r="E608" t="str">
            <v>1x traceur Raymarine GS165 tactile au poste pilotage avec antenne GPS</v>
          </cell>
          <cell r="F608" t="str">
            <v>1x Raymarine GS165 Touchscreen Kartenplotter am Steuerstand mit GPS Antenne</v>
          </cell>
          <cell r="G608"/>
          <cell r="H608"/>
          <cell r="I608" t="str">
            <v>GPS chart plotter 1, upgrade 2</v>
          </cell>
          <cell r="J608" t="str">
            <v>1x Raymarine GS165 glass bridge touch chartplotter en puesto de mando con antena GPS</v>
          </cell>
          <cell r="K608"/>
          <cell r="L608"/>
          <cell r="M608"/>
          <cell r="N608"/>
          <cell r="O608"/>
          <cell r="P608"/>
        </row>
        <row r="609">
          <cell r="A609" t="str">
            <v>F380.16XN1504</v>
          </cell>
          <cell r="B609" t="str">
            <v>XN1504</v>
          </cell>
          <cell r="C609"/>
          <cell r="D609" t="str">
            <v>1x Raymarine GS125 glass bridge touch chartplotter at helm position with GPS antenna</v>
          </cell>
          <cell r="E609" t="str">
            <v>1x traceur Raymarine GS125 tactile au poste pilotage avec antenne GPS</v>
          </cell>
          <cell r="F609" t="str">
            <v>1x Raymarine GS125 Touchscreen Kartenplotter am Steuerstand mit GPS Antenne</v>
          </cell>
          <cell r="G609"/>
          <cell r="H609"/>
          <cell r="I609" t="str">
            <v>1x Raymarine GS125 Glass bridge touch kaartplotter bij stuurstand met GPS antenne</v>
          </cell>
          <cell r="J609" t="str">
            <v>1x Raymarine GS125 glass bridge touch chartplotter en puesto de mando con antena GPS</v>
          </cell>
          <cell r="K609"/>
          <cell r="L609"/>
          <cell r="M609"/>
          <cell r="N609"/>
          <cell r="O609"/>
          <cell r="P609"/>
        </row>
        <row r="610">
          <cell r="A610" t="str">
            <v>F450.16XN1504</v>
          </cell>
          <cell r="B610" t="str">
            <v>XN1504</v>
          </cell>
          <cell r="C610"/>
          <cell r="D610" t="str">
            <v>1x Raymarine GS125 glass bridge touch chartplotter at helm position with GPS antenna</v>
          </cell>
          <cell r="E610" t="str">
            <v>1x traceur Raymarine GS125 tactile au poste pilotage avec antenne GPS</v>
          </cell>
          <cell r="F610" t="str">
            <v>1x Raymarine GS125 Touchscreen Kartenplotter am Steuerstand mit GPS Antenne</v>
          </cell>
          <cell r="G610"/>
          <cell r="H610"/>
          <cell r="I610" t="str">
            <v>1x Raymarine GS125 Glass bridge touch kaartplotter bij stuurstand met GPS antenne</v>
          </cell>
          <cell r="J610" t="str">
            <v>1x Raymarine GS125 glass bridge touch chartplotter en puesto de mando con antena GPS</v>
          </cell>
          <cell r="K610"/>
          <cell r="L610"/>
          <cell r="M610"/>
          <cell r="N610"/>
          <cell r="O610"/>
          <cell r="P610"/>
        </row>
        <row r="611">
          <cell r="A611" t="str">
            <v>S450.16XN1504</v>
          </cell>
          <cell r="B611" t="str">
            <v>XN1504</v>
          </cell>
          <cell r="C611"/>
          <cell r="D611" t="str">
            <v>1x Raymarine GS125 glass bridge touch chart plotter at helm position with GPS antenna</v>
          </cell>
          <cell r="E611" t="str">
            <v>1x traceur Raymarine GS125 tactile au poste pilotage avec antenne GPS</v>
          </cell>
          <cell r="F611" t="str">
            <v>1x Raymarine GS125 Touchscreen Kartenplotter am Steuerstand mit GPS Antenne</v>
          </cell>
          <cell r="G611"/>
          <cell r="H611"/>
          <cell r="I611" t="str">
            <v>1x Raymarine GS125 Glass bridge touch chart plotter bij stuurstand met GPS antenne</v>
          </cell>
          <cell r="J611" t="str">
            <v>1x Raymarine GS125 glass bridge touch chartplotter en puesto de mando con antena GPS</v>
          </cell>
          <cell r="K611"/>
          <cell r="L611"/>
          <cell r="M611"/>
          <cell r="N611"/>
          <cell r="O611"/>
          <cell r="P611"/>
        </row>
        <row r="612">
          <cell r="A612" t="str">
            <v>F530.16XN1506</v>
          </cell>
          <cell r="B612" t="str">
            <v>XN1506</v>
          </cell>
          <cell r="C612"/>
          <cell r="D612" t="str">
            <v>1x Additional Raymarine ES127 hybrid touch chartplotter at helm position</v>
          </cell>
          <cell r="E612" t="str">
            <v>1x traceur Raymarine ES127 additionnel hybrid touch Traceur au poste pilotage</v>
          </cell>
          <cell r="F612" t="str">
            <v>1x zusätzlicher Raymarine E127 Hybrid Touchscreen Kartenplotter am Steuerstand</v>
          </cell>
          <cell r="G612"/>
          <cell r="H612"/>
          <cell r="I612" t="str">
            <v>GPS chartplotter 1 additional</v>
          </cell>
          <cell r="J612" t="str">
            <v>1x Raymarine ES127 hybrid touch chartplotter adicional en puesto de mando</v>
          </cell>
          <cell r="K612"/>
          <cell r="L612"/>
          <cell r="M612" t="str">
            <v>X</v>
          </cell>
          <cell r="N612">
            <v>8383.0645161290322</v>
          </cell>
          <cell r="O612"/>
          <cell r="P612">
            <v>4500</v>
          </cell>
        </row>
        <row r="613">
          <cell r="A613" t="str">
            <v>F530.16XN1507</v>
          </cell>
          <cell r="B613" t="str">
            <v>XN1507</v>
          </cell>
          <cell r="C613"/>
          <cell r="D613" t="str">
            <v>1x Additional Raymarine GS125 hybrid touch charplotter at helm position</v>
          </cell>
          <cell r="E613" t="str">
            <v>1x traceur Raymarine GS125 additionnel hybrid touch Traceur au poste pilotage</v>
          </cell>
          <cell r="F613" t="str">
            <v>1x zusätzlicher Raymarine GS125 Hybrid Touchscreen Kartenplotter am Steuerstand</v>
          </cell>
          <cell r="G613"/>
          <cell r="H613"/>
          <cell r="I613" t="str">
            <v>GPS charplotter 1 additional upgrade 1</v>
          </cell>
          <cell r="J613" t="str">
            <v>1x Raymarine GS125 hybrid touch chartplotter adicional en puesto de mando</v>
          </cell>
          <cell r="K613"/>
          <cell r="L613"/>
          <cell r="M613" t="str">
            <v>X</v>
          </cell>
          <cell r="N613">
            <v>10245.967741935487</v>
          </cell>
          <cell r="O613"/>
          <cell r="P613">
            <v>5500</v>
          </cell>
        </row>
        <row r="614">
          <cell r="A614" t="str">
            <v>F530.16XN1508</v>
          </cell>
          <cell r="B614" t="str">
            <v>XN1508</v>
          </cell>
          <cell r="C614"/>
          <cell r="D614" t="str">
            <v>1x Additional Raymarine GS165 hybrid touch chartplotter at helm position</v>
          </cell>
          <cell r="E614" t="str">
            <v>1x traceur Raymarine GS165 additionnel hybrid touch Traceur au poste pilotage</v>
          </cell>
          <cell r="F614" t="str">
            <v>1x zusätzlicher Raymarine GS165 Hybrid Touchscreen Kartenplotter am Steuerstand</v>
          </cell>
          <cell r="G614"/>
          <cell r="H614"/>
          <cell r="I614" t="str">
            <v>GPS chartplotter additional upgrade 2</v>
          </cell>
          <cell r="J614" t="str">
            <v>1x Raymarine GS165 hybrid touch chartplotter adicional en puesto de mando</v>
          </cell>
          <cell r="K614"/>
          <cell r="L614"/>
          <cell r="M614" t="str">
            <v>X</v>
          </cell>
          <cell r="N614">
            <v>13971.774193548388</v>
          </cell>
          <cell r="O614"/>
          <cell r="P614">
            <v>7500</v>
          </cell>
        </row>
        <row r="615">
          <cell r="A615" t="str">
            <v>F380.16XN1521</v>
          </cell>
          <cell r="B615" t="str">
            <v>XN1521</v>
          </cell>
          <cell r="C615"/>
          <cell r="D615" t="str">
            <v>1x Raymarine ES97 hybrid touch chartplotter at helm position with GPS antenna</v>
          </cell>
          <cell r="E615" t="str">
            <v>1x Raymarine E97 hybrid touch Traceur au poste pilotage carré avec antenne GPS</v>
          </cell>
          <cell r="F615" t="str">
            <v>1x Raymarine ES97 Hybrid Touchscreen Kartenplotter am Steuerstand mit GPS Antenne</v>
          </cell>
          <cell r="G615"/>
          <cell r="H615"/>
          <cell r="I615" t="str">
            <v>1x Raymarine E95 hybrid touch kaartplotter bij stuurstand met GPS antenne</v>
          </cell>
          <cell r="J615" t="str">
            <v>1x Raymarine ES97 hybrid touch chartplotter en puesto de mando con antena GPS</v>
          </cell>
          <cell r="K615"/>
          <cell r="L615"/>
          <cell r="M615"/>
          <cell r="N615"/>
          <cell r="O615"/>
          <cell r="P615"/>
        </row>
        <row r="616">
          <cell r="A616" t="str">
            <v>F450.16XN1521</v>
          </cell>
          <cell r="B616" t="str">
            <v>XN1521</v>
          </cell>
          <cell r="C616"/>
          <cell r="D616" t="str">
            <v>1x Raymarine ES97 hybrid touch chartplotter at helm position with GPS antenna</v>
          </cell>
          <cell r="E616" t="str">
            <v>1x Raymarine E97 hybrid touch Traceur au poste pilotage carré avec antenne GPS</v>
          </cell>
          <cell r="F616" t="str">
            <v>1x Raymarine ES97 Hybrid Touchscreen Kartenplotter am Steuerstand mit GPS Antenne</v>
          </cell>
          <cell r="G616"/>
          <cell r="H616"/>
          <cell r="I616" t="str">
            <v>1x Raymarine E95 hybrid touch kaartplotter bij stuurstand flybridge</v>
          </cell>
          <cell r="J616" t="str">
            <v>1x Raymarine ES97 hybrid touch chartplotter en puesto de mando con antena GPS</v>
          </cell>
          <cell r="K616"/>
          <cell r="L616"/>
          <cell r="M616"/>
          <cell r="N616"/>
          <cell r="O616"/>
          <cell r="P616"/>
        </row>
        <row r="617">
          <cell r="A617" t="str">
            <v>F530.16XN1521</v>
          </cell>
          <cell r="B617" t="str">
            <v>XN1521</v>
          </cell>
          <cell r="C617"/>
          <cell r="D617" t="str">
            <v>1x Raymarine ES127 hybrid touch charplotter at helm position flybridge</v>
          </cell>
          <cell r="E617" t="str">
            <v>1x Raymarine ES127 hybrid touch Traceur au poste pilotage Flybridge</v>
          </cell>
          <cell r="F617" t="str">
            <v>1x Raymarine ES127 Hybrid Touchscreen Kartenplotter am Steuerstand (Flybridge)</v>
          </cell>
          <cell r="G617"/>
          <cell r="H617"/>
          <cell r="I617" t="str">
            <v>GPS chart plotter 3</v>
          </cell>
          <cell r="J617" t="str">
            <v>1x Raymarine ES127 hybrid touch chartplotter en puesto de mando del flybridge</v>
          </cell>
          <cell r="K617"/>
          <cell r="L617"/>
          <cell r="M617"/>
          <cell r="N617"/>
          <cell r="O617"/>
          <cell r="P617"/>
        </row>
        <row r="618">
          <cell r="A618" t="str">
            <v>F380.16XN1522</v>
          </cell>
          <cell r="B618" t="str">
            <v>XN1522</v>
          </cell>
          <cell r="C618"/>
          <cell r="D618" t="str">
            <v>1x Raymarine ES127 hybrid touch chartplotter at helm position flybridge</v>
          </cell>
          <cell r="E618" t="str">
            <v>1x Raymarine ES127 hybrid touch Traceur au poste pilotage Flybridge</v>
          </cell>
          <cell r="F618" t="str">
            <v>1x Raymarine ES127 Hybrid Touchscreen Kartenplotter am Steuerstand (Flybridge)</v>
          </cell>
          <cell r="G618"/>
          <cell r="H618"/>
          <cell r="I618" t="str">
            <v>1x Raymarine E125 hybrid touch kaartplotter bij stuurstand flybridge</v>
          </cell>
          <cell r="J618" t="str">
            <v>1x Raymarine ES127 hybrid touch chartplotter en puesto de mando del flybridge</v>
          </cell>
          <cell r="K618"/>
          <cell r="L618"/>
          <cell r="M618"/>
          <cell r="N618"/>
          <cell r="O618"/>
          <cell r="P618"/>
        </row>
        <row r="619">
          <cell r="A619" t="str">
            <v>F450.16XN1522</v>
          </cell>
          <cell r="B619" t="str">
            <v>XN1522</v>
          </cell>
          <cell r="C619"/>
          <cell r="D619" t="str">
            <v>1x Raymarine E127 hybrid touch chartplotter at helm position flybridge</v>
          </cell>
          <cell r="E619" t="str">
            <v>1x Raymarine E127 hybrid touch Traceur au poste pilotage Flybridge</v>
          </cell>
          <cell r="F619" t="str">
            <v>1x Raymarine E127 Hybrid Touchscreen Kartenplotter am Steuerstand (Flybridge)</v>
          </cell>
          <cell r="G619"/>
          <cell r="H619"/>
          <cell r="I619" t="str">
            <v>1x Raymarine E125 hybrid touch kaartplotter bij stuurstand flybridge</v>
          </cell>
          <cell r="J619" t="str">
            <v>1x Raymarine E127 hybrid touch chartplotter en puesto de mando del flybridge</v>
          </cell>
          <cell r="K619"/>
          <cell r="L619"/>
          <cell r="M619"/>
          <cell r="N619"/>
          <cell r="O619"/>
          <cell r="P619"/>
        </row>
        <row r="620">
          <cell r="A620" t="str">
            <v>F530.16XN1522</v>
          </cell>
          <cell r="B620" t="str">
            <v>XN1522</v>
          </cell>
          <cell r="C620"/>
          <cell r="D620" t="str">
            <v>1x Raymarine GS 125 glass bridge chartplotter at helm position flybridge</v>
          </cell>
          <cell r="E620" t="str">
            <v xml:space="preserve">1x traceur Raymarine GS125 tactile au poste pilotage Flybridge </v>
          </cell>
          <cell r="F620" t="str">
            <v>1x Raymarine GS125 Kartenplotter am Steuerstand (Flybridge)</v>
          </cell>
          <cell r="G620"/>
          <cell r="H620"/>
          <cell r="I620" t="str">
            <v>1x Raymarine E125 hybrid touch kaartplotter bij stuurstand flybridge</v>
          </cell>
          <cell r="J620" t="str">
            <v>1x Raymarine GS 125 hybrid touch chartplotter en puesto de mando del flybridge</v>
          </cell>
          <cell r="K620"/>
          <cell r="L620"/>
          <cell r="M620"/>
          <cell r="N620"/>
          <cell r="O620"/>
          <cell r="P620"/>
        </row>
        <row r="621">
          <cell r="A621" t="str">
            <v>F530.16XN1523</v>
          </cell>
          <cell r="B621" t="str">
            <v>XN1523</v>
          </cell>
          <cell r="C621"/>
          <cell r="D621" t="str">
            <v>1x Raymarine GS165 glass bridge chartplotter at helm position flybridge</v>
          </cell>
          <cell r="E621" t="str">
            <v xml:space="preserve">1x traceur Raymarine GS165 tactile au poste pilotage Flybridge </v>
          </cell>
          <cell r="F621" t="str">
            <v>1x Raymarine GS165 Kartenplotter am Steuerstand (Flybridge)</v>
          </cell>
          <cell r="G621"/>
          <cell r="H621"/>
          <cell r="I621" t="str">
            <v>GPS chart plotter 3, upgrade 2</v>
          </cell>
          <cell r="J621" t="str">
            <v>1x Raymarine GS 165 hybrid touch chartplotter en puesto de mando del flybridge</v>
          </cell>
          <cell r="K621"/>
          <cell r="L621"/>
          <cell r="M621"/>
          <cell r="N621"/>
          <cell r="O621"/>
          <cell r="P621"/>
        </row>
        <row r="622">
          <cell r="A622" t="str">
            <v>F380.16XN1524</v>
          </cell>
          <cell r="B622" t="str">
            <v>XN1524</v>
          </cell>
          <cell r="C622"/>
          <cell r="D622" t="str">
            <v>1x Raymarine GS125 glass bridge touch chartplotter at helm position flybridge</v>
          </cell>
          <cell r="E622" t="str">
            <v xml:space="preserve">1x traceur Raymarine GS125 tactile au poste pilotage Flybridge </v>
          </cell>
          <cell r="F622" t="str">
            <v>1x Raymarine GS125 Touchscreen Kartenplotter am Steuerstand (Flybridge)</v>
          </cell>
          <cell r="G622"/>
          <cell r="H622"/>
          <cell r="I622" t="str">
            <v>1x Raymarine GS125 Glass bridge touch kaartplotter bij stuurstand flybridge</v>
          </cell>
          <cell r="J622" t="str">
            <v>1x Raymarine GS125 Glass bridge touch chartplotter en puesto de mando del flybridge</v>
          </cell>
          <cell r="K622"/>
          <cell r="L622"/>
          <cell r="M622"/>
          <cell r="N622"/>
          <cell r="O622"/>
          <cell r="P622"/>
        </row>
        <row r="623">
          <cell r="A623" t="str">
            <v>F450.16XN1524</v>
          </cell>
          <cell r="B623" t="str">
            <v>XN1524</v>
          </cell>
          <cell r="C623"/>
          <cell r="D623" t="str">
            <v>1x Raymarine GS125 glass bridge touch chartplotter at helm position flybridge</v>
          </cell>
          <cell r="E623" t="str">
            <v xml:space="preserve">1x traceur Raymarine GS125 tactile au poste pilotage Flybridge </v>
          </cell>
          <cell r="F623" t="str">
            <v>1x Raymarine GS125 Touchscreen Kartenplotter am Steuerstand (Flybridge)</v>
          </cell>
          <cell r="G623"/>
          <cell r="H623"/>
          <cell r="I623" t="str">
            <v>1x Raymarine GS125 Glass bridge touch kaartplotter bij stuurstand flybridge</v>
          </cell>
          <cell r="J623" t="str">
            <v>1x Raymarine GS125 Glass bridge touch chartplotter en puesto de mando del flybridge</v>
          </cell>
          <cell r="K623"/>
          <cell r="L623"/>
          <cell r="M623"/>
          <cell r="N623"/>
          <cell r="O623"/>
          <cell r="P623"/>
        </row>
        <row r="624">
          <cell r="A624" t="str">
            <v>C330.16XN1601</v>
          </cell>
          <cell r="B624" t="str">
            <v>XN1601</v>
          </cell>
          <cell r="C624"/>
          <cell r="D624" t="str">
            <v>Standard dashboard (not in conbination with navigation pack)</v>
          </cell>
          <cell r="E624" t="str">
            <v>Tableau de bord standard (pas avec pack navigation)</v>
          </cell>
          <cell r="F624" t="str">
            <v>Standard Armaturenbrett (nicht in Kombination mit Navigationspaket)</v>
          </cell>
          <cell r="G624"/>
          <cell r="H624"/>
          <cell r="I624" t="str">
            <v>Dashboard standaard (zonder navigatie)</v>
          </cell>
          <cell r="J624" t="str">
            <v>Dashboard</v>
          </cell>
          <cell r="K624" t="str">
            <v>X</v>
          </cell>
          <cell r="L624"/>
          <cell r="M624"/>
          <cell r="N624" t="str">
            <v>Standard</v>
          </cell>
          <cell r="O624"/>
          <cell r="P624" t="str">
            <v>standard</v>
          </cell>
        </row>
        <row r="625">
          <cell r="A625" t="str">
            <v>F530.16XN1601</v>
          </cell>
          <cell r="B625" t="str">
            <v>XN1601</v>
          </cell>
          <cell r="C625"/>
          <cell r="D625" t="str">
            <v>Standard dashboard (not in combination with navigation package)</v>
          </cell>
          <cell r="E625" t="str">
            <v>Tableau de bord standard (pas avec pack navigation)</v>
          </cell>
          <cell r="F625" t="str">
            <v>Standard Armaturenbrett (nicht in Kombination mit Navigationspaket)</v>
          </cell>
          <cell r="G625"/>
          <cell r="H625"/>
          <cell r="I625" t="str">
            <v>Dashboard</v>
          </cell>
          <cell r="J625" t="str">
            <v>Dashboard</v>
          </cell>
          <cell r="K625" t="str">
            <v>X</v>
          </cell>
          <cell r="L625"/>
          <cell r="M625"/>
          <cell r="N625" t="str">
            <v>Standard</v>
          </cell>
          <cell r="O625"/>
          <cell r="P625" t="str">
            <v>standard</v>
          </cell>
        </row>
        <row r="626">
          <cell r="A626" t="str">
            <v>S330.16XN1601</v>
          </cell>
          <cell r="B626" t="str">
            <v>XN1601</v>
          </cell>
          <cell r="C626"/>
          <cell r="D626" t="str">
            <v>Standard dashboard (not with navigation package)</v>
          </cell>
          <cell r="E626" t="str">
            <v>Tableau de bord standard (pas avec pack navigation)</v>
          </cell>
          <cell r="F626" t="str">
            <v>Standard Armaturenbrett (nicht in Kombination mit Navigationspaket)</v>
          </cell>
          <cell r="G626"/>
          <cell r="H626"/>
          <cell r="I626" t="str">
            <v>Dashboard standaard (zonder navigatie)</v>
          </cell>
          <cell r="J626" t="str">
            <v>Dashboard</v>
          </cell>
          <cell r="K626" t="str">
            <v>X</v>
          </cell>
          <cell r="L626"/>
          <cell r="M626"/>
          <cell r="N626" t="str">
            <v>Standard</v>
          </cell>
          <cell r="O626"/>
          <cell r="P626" t="str">
            <v>standard</v>
          </cell>
        </row>
        <row r="627">
          <cell r="A627" t="str">
            <v>C330.16XN1602</v>
          </cell>
          <cell r="B627" t="str">
            <v>XN1602</v>
          </cell>
          <cell r="C627"/>
          <cell r="D627" t="str">
            <v>Enlarged dashboard for navigation package</v>
          </cell>
          <cell r="E627" t="str">
            <v>Tableau de bord agrandi pour pack navigation</v>
          </cell>
          <cell r="F627" t="str">
            <v>Vergrößertes Armaturenbrett für Navigationspaket</v>
          </cell>
          <cell r="G627"/>
          <cell r="H627"/>
          <cell r="I627" t="str">
            <v>Dashboard uitbreiding voor navigatiepakket</v>
          </cell>
          <cell r="J627" t="str">
            <v>Dashboard upgrade</v>
          </cell>
          <cell r="K627"/>
          <cell r="L627"/>
          <cell r="M627"/>
          <cell r="N627">
            <v>4650</v>
          </cell>
          <cell r="O627"/>
          <cell r="P627"/>
        </row>
        <row r="628">
          <cell r="A628" t="str">
            <v>C330.16XN1602</v>
          </cell>
          <cell r="B628" t="str">
            <v>XN1602</v>
          </cell>
          <cell r="C628"/>
          <cell r="D628" t="str">
            <v>Enlarged dashboard for navigation package</v>
          </cell>
          <cell r="E628" t="str">
            <v>Tableau de bord agrandi pour pack navigation</v>
          </cell>
          <cell r="F628" t="str">
            <v>Vergrößertes Armaturenbrett für Navigationspaket</v>
          </cell>
          <cell r="G628"/>
          <cell r="H628"/>
          <cell r="I628" t="str">
            <v>Dashboard uitbreiding voor navigatiepakket</v>
          </cell>
          <cell r="J628" t="str">
            <v>Dashboard upgrade</v>
          </cell>
          <cell r="K628"/>
          <cell r="L628"/>
          <cell r="M628"/>
          <cell r="N628"/>
          <cell r="O628"/>
          <cell r="P628"/>
        </row>
        <row r="629">
          <cell r="A629" t="str">
            <v>F530.16XN1602</v>
          </cell>
          <cell r="B629" t="str">
            <v>XN1602</v>
          </cell>
          <cell r="C629"/>
          <cell r="D629" t="str">
            <v>Enlarged dashboard for navigation package</v>
          </cell>
          <cell r="E629" t="str">
            <v>Tableau de bord agrandi pour pack navigation</v>
          </cell>
          <cell r="F629" t="str">
            <v>Vergrößertes Armaturenbrett für Navigationspaket</v>
          </cell>
          <cell r="G629"/>
          <cell r="H629"/>
          <cell r="I629" t="str">
            <v>Dashboard upgrade</v>
          </cell>
          <cell r="J629" t="str">
            <v>Dashboard upgrade</v>
          </cell>
          <cell r="K629"/>
          <cell r="L629"/>
          <cell r="M629"/>
          <cell r="N629"/>
          <cell r="O629"/>
          <cell r="P629"/>
        </row>
        <row r="630">
          <cell r="A630" t="str">
            <v>F530.16XN1602</v>
          </cell>
          <cell r="B630" t="str">
            <v>XN1602</v>
          </cell>
          <cell r="C630"/>
          <cell r="D630" t="str">
            <v>Enlarged dashboard for navigation package</v>
          </cell>
          <cell r="E630" t="str">
            <v>Tableau de bord agrandi pour pack navigation</v>
          </cell>
          <cell r="F630" t="str">
            <v>Vergrößertes Armaturenbrett für Navigationspaket</v>
          </cell>
          <cell r="G630"/>
          <cell r="H630"/>
          <cell r="I630" t="str">
            <v>Dashboard upgrade</v>
          </cell>
          <cell r="J630" t="str">
            <v>Dashboard upgrade</v>
          </cell>
          <cell r="K630"/>
          <cell r="L630"/>
          <cell r="M630"/>
          <cell r="N630"/>
          <cell r="O630"/>
          <cell r="P630"/>
        </row>
        <row r="631">
          <cell r="A631" t="str">
            <v>F530.16XN1602</v>
          </cell>
          <cell r="B631" t="str">
            <v>XN1602</v>
          </cell>
          <cell r="C631"/>
          <cell r="D631" t="str">
            <v>Enlarged dashboard for navigation package</v>
          </cell>
          <cell r="E631" t="str">
            <v>Tableau de bord agrandi pour pack navigation</v>
          </cell>
          <cell r="F631" t="str">
            <v>Vergrößertes Armaturenbrett für Navigationspaket</v>
          </cell>
          <cell r="G631"/>
          <cell r="H631"/>
          <cell r="I631" t="str">
            <v>Dashboard upgrade</v>
          </cell>
          <cell r="J631" t="str">
            <v>Dashboard upgrade</v>
          </cell>
          <cell r="K631"/>
          <cell r="L631"/>
          <cell r="M631"/>
          <cell r="N631"/>
          <cell r="O631"/>
          <cell r="P631"/>
        </row>
        <row r="632">
          <cell r="A632" t="str">
            <v>S330.16XN1602</v>
          </cell>
          <cell r="B632" t="str">
            <v>XN1602</v>
          </cell>
          <cell r="C632"/>
          <cell r="D632" t="str">
            <v>Enlarged dashboard for navigation package</v>
          </cell>
          <cell r="E632" t="str">
            <v>Tableau de bord agrandi pour pack navigation</v>
          </cell>
          <cell r="F632" t="str">
            <v>Vergrößertes Armaturenbrett für Navigationspaket</v>
          </cell>
          <cell r="G632"/>
          <cell r="H632"/>
          <cell r="I632" t="str">
            <v>Dashboard uitbreiding voor navigatiepakket</v>
          </cell>
          <cell r="J632" t="str">
            <v>Dashboard upgrade</v>
          </cell>
          <cell r="K632"/>
          <cell r="L632"/>
          <cell r="M632"/>
          <cell r="N632"/>
          <cell r="O632"/>
          <cell r="P632"/>
        </row>
        <row r="633">
          <cell r="A633" t="str">
            <v>S330.16XN1602</v>
          </cell>
          <cell r="B633" t="str">
            <v>XN1602</v>
          </cell>
          <cell r="C633"/>
          <cell r="D633" t="str">
            <v>Enlarged dashboard for navigation package</v>
          </cell>
          <cell r="E633" t="str">
            <v>Tableau de bord agrandi pour pack navigation</v>
          </cell>
          <cell r="F633" t="str">
            <v>Vergrößertes Armaturenbrett für Navigationspaket</v>
          </cell>
          <cell r="G633"/>
          <cell r="H633"/>
          <cell r="I633" t="str">
            <v>Dashboard uitbreiding voor navigatiepakket</v>
          </cell>
          <cell r="J633" t="str">
            <v>Dashboard upgrade</v>
          </cell>
          <cell r="K633"/>
          <cell r="L633"/>
          <cell r="M633"/>
          <cell r="N633">
            <v>5402.4193548387102</v>
          </cell>
          <cell r="O633"/>
          <cell r="P633">
            <v>2900</v>
          </cell>
        </row>
        <row r="634">
          <cell r="A634" t="str">
            <v>C330.16XN2001</v>
          </cell>
          <cell r="B634" t="str">
            <v>XN2001</v>
          </cell>
          <cell r="C634"/>
          <cell r="D634" t="str">
            <v>Raymarine HD Raydome (requires navigation pack)</v>
          </cell>
          <cell r="E634" t="str">
            <v>Radar Raymarine HD (seulement avec pack navigation)</v>
          </cell>
          <cell r="F634" t="str">
            <v>Raymarine HD Raydome Radar (nur mit Navigationspaket)</v>
          </cell>
          <cell r="G634"/>
          <cell r="H634"/>
          <cell r="I634" t="str">
            <v>Raymarine HD Radar (alleen mogelijk met navigatie pakket)</v>
          </cell>
          <cell r="J634" t="str">
            <v>Radar Raymarina HD (requiere pack de navegacion)</v>
          </cell>
          <cell r="K634"/>
          <cell r="L634"/>
          <cell r="M634" t="str">
            <v>X</v>
          </cell>
          <cell r="N634">
            <v>4936.6935483870975</v>
          </cell>
          <cell r="O634"/>
          <cell r="P634">
            <v>2650</v>
          </cell>
        </row>
        <row r="635">
          <cell r="A635" t="str">
            <v>F380.16XN2001</v>
          </cell>
          <cell r="B635" t="str">
            <v>XN2001</v>
          </cell>
          <cell r="C635"/>
          <cell r="D635" t="str">
            <v>Raymarine HD Raydome (only in combination with navigation pack)</v>
          </cell>
          <cell r="E635" t="str">
            <v>Radar Raymarine HD (seulement avec pack navigation)</v>
          </cell>
          <cell r="F635" t="str">
            <v>Raymarine HD Raydome Radar (nur mit Navigationspaket)</v>
          </cell>
          <cell r="G635"/>
          <cell r="H635"/>
          <cell r="I635" t="str">
            <v>Raymarine HD Raydome (alleen in combinatie met navigation pack)</v>
          </cell>
          <cell r="J635" t="str">
            <v>Cupula Radar HD Raymarine (solo en combinación con pack de navegación)</v>
          </cell>
          <cell r="K635"/>
          <cell r="L635"/>
          <cell r="M635" t="str">
            <v>X</v>
          </cell>
          <cell r="N635">
            <v>4936.6935483870975</v>
          </cell>
          <cell r="O635"/>
          <cell r="P635">
            <v>2650</v>
          </cell>
        </row>
        <row r="636">
          <cell r="A636" t="str">
            <v>F450.16XN2001</v>
          </cell>
          <cell r="B636" t="str">
            <v>XN2001</v>
          </cell>
          <cell r="C636"/>
          <cell r="D636" t="str">
            <v>Raymarine HD Raydome (only in combination with navigation pack)</v>
          </cell>
          <cell r="E636" t="str">
            <v>Radar Raymarine HD (seulement avec pack navigation)</v>
          </cell>
          <cell r="F636" t="str">
            <v>Raymarine HD Raydome Radar (nur mit Navigationspaket)</v>
          </cell>
          <cell r="G636"/>
          <cell r="H636"/>
          <cell r="I636" t="str">
            <v>Raymarine HD Raydome (alleen in combinatie met navigation pack)</v>
          </cell>
          <cell r="J636" t="str">
            <v>Cupula Radar HD Raymarine (solo en combinación con pack de navegación)</v>
          </cell>
          <cell r="K636"/>
          <cell r="L636"/>
          <cell r="M636" t="str">
            <v>X</v>
          </cell>
          <cell r="N636">
            <v>4936.6935483870975</v>
          </cell>
          <cell r="O636"/>
          <cell r="P636">
            <v>2650</v>
          </cell>
        </row>
        <row r="637">
          <cell r="A637" t="str">
            <v>F530.16XN2001</v>
          </cell>
          <cell r="B637" t="str">
            <v>XN2001</v>
          </cell>
          <cell r="C637"/>
          <cell r="D637" t="str">
            <v>Raymarine Quantum radar (only in combination with navigation pack)</v>
          </cell>
          <cell r="E637" t="str">
            <v>Radar Raymarine HD (seulement avec pack navigation)</v>
          </cell>
          <cell r="F637" t="str">
            <v>Raymarine HD Raydome Radar (nur mit Navigationspaket)</v>
          </cell>
          <cell r="G637"/>
          <cell r="H637"/>
          <cell r="I637" t="str">
            <v>Raymarine HD Raydome (alleen in combinatie met navigation pack)</v>
          </cell>
          <cell r="J637" t="str">
            <v>Cupula Radar HD Raymarine (solo en combinación con pack de navegación)</v>
          </cell>
          <cell r="K637"/>
          <cell r="L637"/>
          <cell r="M637" t="str">
            <v>X</v>
          </cell>
          <cell r="N637">
            <v>6520.1612903225814</v>
          </cell>
          <cell r="O637"/>
          <cell r="P637">
            <v>3500</v>
          </cell>
        </row>
        <row r="638">
          <cell r="A638" t="str">
            <v>S330.16XN2001</v>
          </cell>
          <cell r="B638" t="str">
            <v>XN2001</v>
          </cell>
          <cell r="C638"/>
          <cell r="D638" t="str">
            <v>Raymarine HD Raydome (requires navigation pack)</v>
          </cell>
          <cell r="E638" t="str">
            <v>Radar Raymarine HD (seulement avec pack navigation)</v>
          </cell>
          <cell r="F638" t="str">
            <v>Raymarine HD Raydome Radar (nur mit Navigationspaket)</v>
          </cell>
          <cell r="G638"/>
          <cell r="H638"/>
          <cell r="I638" t="str">
            <v>Raymarine HD Radar (alleen mogelijk met navigatie pakket)</v>
          </cell>
          <cell r="J638" t="str">
            <v>Radar Raymarina HD (requiere pack de navegacion)</v>
          </cell>
          <cell r="K638"/>
          <cell r="L638"/>
          <cell r="M638" t="str">
            <v>X</v>
          </cell>
          <cell r="N638">
            <v>4936.6935483870975</v>
          </cell>
          <cell r="O638"/>
          <cell r="P638">
            <v>2650</v>
          </cell>
        </row>
        <row r="639">
          <cell r="A639" t="str">
            <v>S450.16XN2001</v>
          </cell>
          <cell r="B639" t="str">
            <v>XN2001</v>
          </cell>
          <cell r="C639"/>
          <cell r="D639" t="str">
            <v>Raymarine HD Raydome (requires navigation pack)</v>
          </cell>
          <cell r="E639" t="str">
            <v>Radar Raymarine HD (seulement avec pack navigation)</v>
          </cell>
          <cell r="F639" t="str">
            <v>Raymarine HD Raydome Radar (nur mit Navigationspaket)</v>
          </cell>
          <cell r="G639"/>
          <cell r="H639"/>
          <cell r="I639" t="str">
            <v>Raymarine HD Raydome (alleen in combinatie met navigation pack)</v>
          </cell>
          <cell r="J639" t="str">
            <v>Cupula Radar HD Raymarine (solo en combinación con pack de navegación)</v>
          </cell>
          <cell r="K639"/>
          <cell r="L639"/>
          <cell r="M639" t="str">
            <v>X</v>
          </cell>
          <cell r="N639">
            <v>4936.6935483870975</v>
          </cell>
          <cell r="O639"/>
          <cell r="P639">
            <v>2650</v>
          </cell>
        </row>
        <row r="640">
          <cell r="A640" t="str">
            <v>F530.16XN2011</v>
          </cell>
          <cell r="B640" t="str">
            <v>XN2011</v>
          </cell>
          <cell r="C640"/>
          <cell r="D640" t="str">
            <v>Empty dome for symmetry</v>
          </cell>
          <cell r="E640" t="str">
            <v xml:space="preserve">Radome vide symetrique </v>
          </cell>
          <cell r="F640" t="str">
            <v>Leerer Radardom für Symmetrie</v>
          </cell>
          <cell r="G640"/>
          <cell r="H640"/>
          <cell r="I640" t="str">
            <v>Dome, dummy, painted (color selection)</v>
          </cell>
          <cell r="J640" t="str">
            <v>Cupula Radar vacia para simetria</v>
          </cell>
          <cell r="K640"/>
          <cell r="L640"/>
          <cell r="M640" t="str">
            <v>X</v>
          </cell>
          <cell r="N640">
            <v>2775.7258064516132</v>
          </cell>
          <cell r="O640"/>
          <cell r="P640">
            <v>1490</v>
          </cell>
        </row>
        <row r="641">
          <cell r="A641" t="str">
            <v>C330.16XN2101</v>
          </cell>
          <cell r="B641" t="str">
            <v>XN2101</v>
          </cell>
          <cell r="C641"/>
          <cell r="D641" t="str">
            <v>Raymarine 260 VHF</v>
          </cell>
          <cell r="E641" t="str">
            <v>Raymarine 260 VHF</v>
          </cell>
          <cell r="F641" t="str">
            <v>Raymarine 260 UKW</v>
          </cell>
          <cell r="G641"/>
          <cell r="H641"/>
          <cell r="I641" t="str">
            <v>Raymarine 260 Marifoon</v>
          </cell>
          <cell r="J641" t="str">
            <v>Raymarine 260 VHF</v>
          </cell>
          <cell r="K641"/>
          <cell r="L641"/>
          <cell r="M641"/>
          <cell r="N641"/>
          <cell r="O641"/>
          <cell r="P641"/>
        </row>
        <row r="642">
          <cell r="A642" t="str">
            <v>C330.16XN2101</v>
          </cell>
          <cell r="B642" t="str">
            <v>XN2101</v>
          </cell>
          <cell r="C642"/>
          <cell r="D642" t="str">
            <v>Raymarine 260 VHF</v>
          </cell>
          <cell r="E642" t="str">
            <v>Raymarine 260 VHF</v>
          </cell>
          <cell r="F642" t="str">
            <v>Raymarine 260 UKW</v>
          </cell>
          <cell r="G642"/>
          <cell r="H642"/>
          <cell r="I642" t="str">
            <v>Raymarine 260 Marifoon</v>
          </cell>
          <cell r="J642" t="str">
            <v>Raymarine 260 VHF</v>
          </cell>
          <cell r="K642"/>
          <cell r="L642"/>
          <cell r="M642"/>
          <cell r="N642"/>
          <cell r="O642"/>
          <cell r="P642"/>
        </row>
        <row r="643">
          <cell r="A643" t="str">
            <v>F380.16XN2101</v>
          </cell>
          <cell r="B643" t="str">
            <v>XN2101</v>
          </cell>
          <cell r="C643"/>
          <cell r="D643" t="str">
            <v>Raymarine 260 VHF</v>
          </cell>
          <cell r="E643" t="str">
            <v>Raymarine 260 VHF</v>
          </cell>
          <cell r="F643" t="str">
            <v>Raymarine 260 UKW</v>
          </cell>
          <cell r="G643"/>
          <cell r="H643"/>
          <cell r="I643" t="str">
            <v>Raymarine 260 Marifoon</v>
          </cell>
          <cell r="J643" t="str">
            <v>VHF Raymarine 260</v>
          </cell>
          <cell r="K643"/>
          <cell r="L643"/>
          <cell r="M643"/>
          <cell r="N643"/>
          <cell r="O643"/>
          <cell r="P643"/>
        </row>
        <row r="644">
          <cell r="A644" t="str">
            <v>F380.16XN2101</v>
          </cell>
          <cell r="B644" t="str">
            <v>XN2101</v>
          </cell>
          <cell r="C644"/>
          <cell r="D644" t="str">
            <v>Raymarine 260 VHF</v>
          </cell>
          <cell r="E644" t="str">
            <v>Raymarine 260 VHF</v>
          </cell>
          <cell r="F644" t="str">
            <v>Raymarine 260 UKW</v>
          </cell>
          <cell r="G644"/>
          <cell r="H644"/>
          <cell r="I644" t="str">
            <v>Raymarine 260 Marifoon</v>
          </cell>
          <cell r="J644" t="str">
            <v>VHF Raymarine 260</v>
          </cell>
          <cell r="K644"/>
          <cell r="L644"/>
          <cell r="M644"/>
          <cell r="N644"/>
          <cell r="O644"/>
          <cell r="P644"/>
        </row>
        <row r="645">
          <cell r="A645" t="str">
            <v>F450.16XN2101</v>
          </cell>
          <cell r="B645" t="str">
            <v>XN2101</v>
          </cell>
          <cell r="C645"/>
          <cell r="D645" t="str">
            <v>Raymarine 260 VHF</v>
          </cell>
          <cell r="E645" t="str">
            <v>Raymarine 260 VHF</v>
          </cell>
          <cell r="F645" t="str">
            <v>Raymarine 260 UKW</v>
          </cell>
          <cell r="G645"/>
          <cell r="H645"/>
          <cell r="I645" t="str">
            <v>Raymarine 260 Marifoon incl. tweede draadloze handset bij boven stuurstand</v>
          </cell>
          <cell r="J645" t="str">
            <v>VHF Raymarine 260</v>
          </cell>
          <cell r="K645"/>
          <cell r="L645"/>
          <cell r="M645"/>
          <cell r="N645"/>
          <cell r="O645"/>
          <cell r="P645"/>
        </row>
        <row r="646">
          <cell r="A646" t="str">
            <v>F450.16XN2101</v>
          </cell>
          <cell r="B646" t="str">
            <v>XN2101</v>
          </cell>
          <cell r="C646"/>
          <cell r="D646" t="str">
            <v>Raymarine 260 VHF</v>
          </cell>
          <cell r="E646" t="str">
            <v>Raymarine 260 VHF</v>
          </cell>
          <cell r="F646" t="str">
            <v>Raymarine 260 UKW</v>
          </cell>
          <cell r="G646"/>
          <cell r="H646"/>
          <cell r="I646" t="str">
            <v>Raymarine 260 Marifoon incl. tweede draadloze handset bij boven stuurstand</v>
          </cell>
          <cell r="J646" t="str">
            <v>VHF Raymarine 260</v>
          </cell>
          <cell r="K646"/>
          <cell r="L646"/>
          <cell r="M646"/>
          <cell r="N646"/>
          <cell r="O646"/>
          <cell r="P646"/>
        </row>
        <row r="647">
          <cell r="A647" t="str">
            <v>F530.16XN2101</v>
          </cell>
          <cell r="B647" t="str">
            <v>XN2101</v>
          </cell>
          <cell r="C647"/>
          <cell r="D647" t="str">
            <v>Raymarine 260 VHF including second wireless handset at upper helm</v>
          </cell>
          <cell r="E647" t="str">
            <v>Raymarine 260 VHF incluant seconde portative au flybridge</v>
          </cell>
          <cell r="F647" t="str">
            <v>Raymarine 260 UKW inkl. 2. Handhörer</v>
          </cell>
          <cell r="G647"/>
          <cell r="H647"/>
          <cell r="I647" t="str">
            <v>Raymarine 260 Marifoon incl. tweede draadloze handset bij boven stuurstand</v>
          </cell>
          <cell r="J647" t="str">
            <v>VHF Raymarine 260 que incluye un segundo terminal inalámbrico en el puesto de mando superior</v>
          </cell>
          <cell r="K647"/>
          <cell r="L647"/>
          <cell r="M647"/>
          <cell r="N647"/>
          <cell r="O647"/>
          <cell r="P647"/>
        </row>
        <row r="648">
          <cell r="A648" t="str">
            <v>F530.16XN2101</v>
          </cell>
          <cell r="B648" t="str">
            <v>XN2101</v>
          </cell>
          <cell r="C648"/>
          <cell r="D648" t="str">
            <v>Raymarine 260 VHF including second wireless handset at upper helm</v>
          </cell>
          <cell r="E648" t="str">
            <v>Raymarine 260 VHF incluant seconde portative au flybridge</v>
          </cell>
          <cell r="F648" t="str">
            <v>Raymarine 260 UKW inkl. 2. Handhörer</v>
          </cell>
          <cell r="G648"/>
          <cell r="H648"/>
          <cell r="I648" t="str">
            <v>Raymarine 260 Marifoon incl. tweede draadloze handset bij boven stuurstand</v>
          </cell>
          <cell r="J648" t="str">
            <v>VHF Raymarine 260 que incluye un segundo terminal inalámbrico en el puesto de mando superior</v>
          </cell>
          <cell r="K648"/>
          <cell r="L648"/>
          <cell r="M648"/>
          <cell r="N648"/>
          <cell r="O648"/>
          <cell r="P648"/>
        </row>
        <row r="649">
          <cell r="A649" t="str">
            <v>F530.16XN2101</v>
          </cell>
          <cell r="B649" t="str">
            <v>XN2101</v>
          </cell>
          <cell r="C649"/>
          <cell r="D649" t="str">
            <v>Raymarine 260 VHF including second wireless handset at upper helm</v>
          </cell>
          <cell r="E649" t="str">
            <v>Raymarine 260 VHF incluant seconde portative au flybridge</v>
          </cell>
          <cell r="F649" t="str">
            <v>Raymarine 260 UKW inkl. 2. Handhörer</v>
          </cell>
          <cell r="G649"/>
          <cell r="H649"/>
          <cell r="I649" t="str">
            <v>Raymarine 260 Marifoon incl. tweede draadloze handset bij boven stuurstand</v>
          </cell>
          <cell r="J649" t="str">
            <v>VHF Raymarine 260 que incluye un segundo terminal inalámbrico en el puesto de mando superior</v>
          </cell>
          <cell r="K649"/>
          <cell r="L649"/>
          <cell r="M649"/>
          <cell r="N649"/>
          <cell r="O649"/>
          <cell r="P649"/>
        </row>
        <row r="650">
          <cell r="A650" t="str">
            <v>S330.16XN2101</v>
          </cell>
          <cell r="B650" t="str">
            <v>XN2101</v>
          </cell>
          <cell r="C650"/>
          <cell r="D650" t="str">
            <v>Raymarine 260 VHF</v>
          </cell>
          <cell r="E650" t="str">
            <v>Raymarine 260 VHF</v>
          </cell>
          <cell r="F650" t="str">
            <v>Raymarine 260 UKW</v>
          </cell>
          <cell r="G650"/>
          <cell r="H650"/>
          <cell r="I650" t="str">
            <v>Raymarine 260 Marifoon</v>
          </cell>
          <cell r="J650" t="str">
            <v>VHF Raymarine 260</v>
          </cell>
          <cell r="K650"/>
          <cell r="L650"/>
          <cell r="M650"/>
          <cell r="N650"/>
          <cell r="O650"/>
          <cell r="P650"/>
        </row>
        <row r="651">
          <cell r="A651" t="str">
            <v>S330.16XN2101</v>
          </cell>
          <cell r="B651" t="str">
            <v>XN2101</v>
          </cell>
          <cell r="C651"/>
          <cell r="D651" t="str">
            <v>Raymarine 260 VHF</v>
          </cell>
          <cell r="E651" t="str">
            <v>Raymarine 260 VHF</v>
          </cell>
          <cell r="F651" t="str">
            <v>Raymarine 260 UKW</v>
          </cell>
          <cell r="G651"/>
          <cell r="H651"/>
          <cell r="I651" t="str">
            <v>Raymarine 260 Marifoon</v>
          </cell>
          <cell r="J651" t="str">
            <v>VHF Raymarine 260</v>
          </cell>
          <cell r="K651"/>
          <cell r="L651"/>
          <cell r="M651"/>
          <cell r="N651"/>
          <cell r="O651"/>
          <cell r="P651"/>
        </row>
        <row r="652">
          <cell r="A652" t="str">
            <v>S450.16XN2101</v>
          </cell>
          <cell r="B652" t="str">
            <v>XN2101</v>
          </cell>
          <cell r="C652"/>
          <cell r="D652" t="str">
            <v>Raymarine 260 VHF</v>
          </cell>
          <cell r="E652" t="str">
            <v>Raymarine 260 VHF</v>
          </cell>
          <cell r="F652" t="str">
            <v>Raymarine 260 UKW</v>
          </cell>
          <cell r="G652"/>
          <cell r="H652"/>
          <cell r="I652" t="str">
            <v>Raymarine 260 Marifoon incl. tweede draadloze handset</v>
          </cell>
          <cell r="J652" t="str">
            <v>VHF Raymarine 260</v>
          </cell>
          <cell r="K652"/>
          <cell r="L652"/>
          <cell r="M652"/>
          <cell r="N652"/>
          <cell r="O652"/>
          <cell r="P652"/>
        </row>
        <row r="653">
          <cell r="A653" t="str">
            <v>S450.16XN2101</v>
          </cell>
          <cell r="B653" t="str">
            <v>XN2101</v>
          </cell>
          <cell r="C653"/>
          <cell r="D653" t="str">
            <v>Raymarine 260 VHF</v>
          </cell>
          <cell r="E653" t="str">
            <v>Raymarine 260 VHF</v>
          </cell>
          <cell r="F653" t="str">
            <v>Raymarine 260 UKW</v>
          </cell>
          <cell r="G653"/>
          <cell r="H653"/>
          <cell r="I653" t="str">
            <v>Raymarine 260 Marifoon incl. tweede draadloze handset</v>
          </cell>
          <cell r="J653" t="str">
            <v>VHF Raymarine 260</v>
          </cell>
          <cell r="K653"/>
          <cell r="L653"/>
          <cell r="M653"/>
          <cell r="N653"/>
          <cell r="O653"/>
          <cell r="P653"/>
        </row>
        <row r="654">
          <cell r="A654" t="str">
            <v>C330.16XN3001</v>
          </cell>
          <cell r="B654" t="str">
            <v>XN3001</v>
          </cell>
          <cell r="C654"/>
          <cell r="D654" t="str">
            <v>Raymarine Autopilot with Control unit at helm position</v>
          </cell>
          <cell r="E654" t="str">
            <v>Autopilote Raymarine au poste pilotage</v>
          </cell>
          <cell r="F654" t="str">
            <v>Raymarine Autopilot mit Kontrolleinheit am Steuerstand</v>
          </cell>
          <cell r="G654"/>
          <cell r="H654"/>
          <cell r="I654" t="str">
            <v>Raymarine Autopilot met bediening bij de stuurstand</v>
          </cell>
          <cell r="J654" t="str">
            <v>Piloto automático Raymarine con unidad de control desde el puesto de mando</v>
          </cell>
          <cell r="K654"/>
          <cell r="L654"/>
          <cell r="M654"/>
          <cell r="N654"/>
          <cell r="O654"/>
          <cell r="P654"/>
        </row>
        <row r="655">
          <cell r="A655" t="str">
            <v>C330.16XN3001</v>
          </cell>
          <cell r="B655" t="str">
            <v>XN3001</v>
          </cell>
          <cell r="C655"/>
          <cell r="D655" t="str">
            <v>Raymarine Autopilot with Control unit at helm position</v>
          </cell>
          <cell r="E655" t="str">
            <v>Autopilote Raymarine au poste pilotage</v>
          </cell>
          <cell r="F655" t="str">
            <v>Raymarine Autopilot mit Kontrolleinheit am Steuerstand</v>
          </cell>
          <cell r="G655"/>
          <cell r="H655"/>
          <cell r="I655" t="str">
            <v>Raymarine Autopilot met bediening bij de stuurstand</v>
          </cell>
          <cell r="J655" t="str">
            <v>Piloto automático Raymarine con unidad de control desde el puesto de mando</v>
          </cell>
          <cell r="K655"/>
          <cell r="L655"/>
          <cell r="M655"/>
          <cell r="N655"/>
          <cell r="O655"/>
          <cell r="P655"/>
        </row>
        <row r="656">
          <cell r="A656" t="str">
            <v>F380.16XN3001</v>
          </cell>
          <cell r="B656" t="str">
            <v>XN3001</v>
          </cell>
          <cell r="C656"/>
          <cell r="D656" t="str">
            <v>Raymarine Autopilot with Control unit at helm position</v>
          </cell>
          <cell r="E656" t="str">
            <v>Autopilote Raymarine au poste pilotage</v>
          </cell>
          <cell r="F656" t="str">
            <v>Raymarine Autopilot mit Kontrolleinheit am Steuerstand</v>
          </cell>
          <cell r="G656"/>
          <cell r="H656"/>
          <cell r="I656" t="str">
            <v>Raymarine Autopilot met bediening bij stuurstand</v>
          </cell>
          <cell r="J656" t="str">
            <v>Piloto automático Raymarine con unidad de control desde el puesto de mando</v>
          </cell>
          <cell r="K656"/>
          <cell r="L656"/>
          <cell r="M656"/>
          <cell r="N656"/>
          <cell r="O656"/>
          <cell r="P656"/>
        </row>
        <row r="657">
          <cell r="A657" t="str">
            <v>F380.16XN3001</v>
          </cell>
          <cell r="B657" t="str">
            <v>XN3001</v>
          </cell>
          <cell r="C657"/>
          <cell r="D657" t="str">
            <v>Raymarine Autopilot with Control unit at helm position</v>
          </cell>
          <cell r="E657" t="str">
            <v>Autopilote Raymarine au poste pilotage</v>
          </cell>
          <cell r="F657" t="str">
            <v>Raymarine Autopilot mit Kontrolleinheit am Steuerstand</v>
          </cell>
          <cell r="G657"/>
          <cell r="H657"/>
          <cell r="I657" t="str">
            <v>Raymarine Autopilot met bediening bij stuurstand</v>
          </cell>
          <cell r="J657" t="str">
            <v>Piloto automático Raymarine con unidad de control desde el puesto de mando</v>
          </cell>
          <cell r="K657"/>
          <cell r="L657"/>
          <cell r="M657"/>
          <cell r="N657"/>
          <cell r="O657"/>
          <cell r="P657"/>
        </row>
        <row r="658">
          <cell r="A658" t="str">
            <v>F380.16XN3001</v>
          </cell>
          <cell r="B658" t="str">
            <v>XN3001</v>
          </cell>
          <cell r="C658"/>
          <cell r="D658" t="str">
            <v>Raymarine Autopilot with Control unit at helm position</v>
          </cell>
          <cell r="E658" t="str">
            <v>Autopilote Raymarine au poste pilotage</v>
          </cell>
          <cell r="F658" t="str">
            <v>Raymarine Autopilot mit Kontrolleinheit am Steuerstand</v>
          </cell>
          <cell r="G658"/>
          <cell r="H658"/>
          <cell r="I658" t="str">
            <v>Raymarine Autopilot met bediening bij stuurstand</v>
          </cell>
          <cell r="J658" t="str">
            <v>Piloto automático Raymarine con unidad de control desde el puesto de mando</v>
          </cell>
          <cell r="K658"/>
          <cell r="L658"/>
          <cell r="M658"/>
          <cell r="N658"/>
          <cell r="O658"/>
          <cell r="P658"/>
        </row>
        <row r="659">
          <cell r="A659" t="str">
            <v>F450.16XN3001</v>
          </cell>
          <cell r="B659" t="str">
            <v>XN3001</v>
          </cell>
          <cell r="C659"/>
          <cell r="D659" t="str">
            <v>Raymarine Autopilot with control unit at helm position</v>
          </cell>
          <cell r="E659" t="str">
            <v>Autopilote Raymarine au poste pilotage</v>
          </cell>
          <cell r="F659" t="str">
            <v>Raymarine Autopilot mit Kontrolleinheit am Steuerstand</v>
          </cell>
          <cell r="G659"/>
          <cell r="H659"/>
          <cell r="I659" t="str">
            <v>Raymarine Autopilot met bediening bij stuurstand</v>
          </cell>
          <cell r="J659" t="str">
            <v>Piloto automático Raymarine con unidad de control desde el puesto de mando</v>
          </cell>
          <cell r="K659"/>
          <cell r="L659"/>
          <cell r="M659"/>
          <cell r="N659"/>
          <cell r="O659"/>
          <cell r="P659"/>
        </row>
        <row r="660">
          <cell r="A660" t="str">
            <v>F450.16XN3001</v>
          </cell>
          <cell r="B660" t="str">
            <v>XN3001</v>
          </cell>
          <cell r="C660"/>
          <cell r="D660" t="str">
            <v>Raymarine Autopilot with control unit at helm position</v>
          </cell>
          <cell r="E660" t="str">
            <v>Autopilote Raymarine au poste pilotage</v>
          </cell>
          <cell r="F660" t="str">
            <v>Raymarine Autopilot mit Kontrolleinheit am Steuerstand</v>
          </cell>
          <cell r="G660"/>
          <cell r="H660"/>
          <cell r="I660" t="str">
            <v>Raymarine Autopilot met bediening bij stuurstand</v>
          </cell>
          <cell r="J660" t="str">
            <v>Piloto automático Raymarine con unidad de control desde el puesto de mando</v>
          </cell>
          <cell r="K660"/>
          <cell r="L660"/>
          <cell r="M660"/>
          <cell r="N660"/>
          <cell r="O660"/>
          <cell r="P660"/>
        </row>
        <row r="661">
          <cell r="A661" t="str">
            <v>F450.16XN3001</v>
          </cell>
          <cell r="B661" t="str">
            <v>XN3001</v>
          </cell>
          <cell r="C661"/>
          <cell r="D661" t="str">
            <v>Raymarine Autopilot with control unit at helm position</v>
          </cell>
          <cell r="E661" t="str">
            <v>Autopilote Raymarine au poste pilotage</v>
          </cell>
          <cell r="F661" t="str">
            <v>Raymarine Autopilot mit Kontrolleinheit am Steuerstand</v>
          </cell>
          <cell r="G661"/>
          <cell r="H661"/>
          <cell r="I661" t="str">
            <v>Raymarine Autopilot met bediening bij stuurstand</v>
          </cell>
          <cell r="J661" t="str">
            <v>Piloto automático Raymarine con unidad de control desde el puesto de mando</v>
          </cell>
          <cell r="K661"/>
          <cell r="L661"/>
          <cell r="M661"/>
          <cell r="N661"/>
          <cell r="O661"/>
          <cell r="P661"/>
        </row>
        <row r="662">
          <cell r="A662" t="str">
            <v>F530.16XN3001</v>
          </cell>
          <cell r="B662" t="str">
            <v>XN3001</v>
          </cell>
          <cell r="C662"/>
          <cell r="D662" t="str">
            <v>Raymarine Autopilot with control unit at helm position</v>
          </cell>
          <cell r="E662" t="str">
            <v>Autopilote Raymarine au poste pilotage</v>
          </cell>
          <cell r="F662" t="str">
            <v>Raymarine Autopilot mit Kontrolleinheit am Steuerstand</v>
          </cell>
          <cell r="G662"/>
          <cell r="H662"/>
          <cell r="I662" t="str">
            <v>Raymarine Autopilot met bediening bij stuurstand</v>
          </cell>
          <cell r="J662" t="str">
            <v>Piloto automático Raymarine con unidad de control desde el puesto de mando</v>
          </cell>
          <cell r="K662"/>
          <cell r="L662"/>
          <cell r="M662"/>
          <cell r="N662"/>
          <cell r="O662"/>
          <cell r="P662"/>
        </row>
        <row r="663">
          <cell r="A663" t="str">
            <v>F530.16XN3001</v>
          </cell>
          <cell r="B663" t="str">
            <v>XN3001</v>
          </cell>
          <cell r="C663"/>
          <cell r="D663" t="str">
            <v>Raymarine Autopilot with control unit at helm position</v>
          </cell>
          <cell r="E663" t="str">
            <v>Autopilote Raymarine au poste pilotage</v>
          </cell>
          <cell r="F663" t="str">
            <v>Raymarine Autopilot mit Kontrolleinheit am Steuerstand</v>
          </cell>
          <cell r="G663"/>
          <cell r="H663"/>
          <cell r="I663" t="str">
            <v>Raymarine Autopilot met bediening bij stuurstand</v>
          </cell>
          <cell r="J663" t="str">
            <v>Piloto automático Raymarine con unidad de control desde el puesto de mando</v>
          </cell>
          <cell r="K663"/>
          <cell r="L663"/>
          <cell r="M663"/>
          <cell r="N663"/>
          <cell r="O663"/>
          <cell r="P663"/>
        </row>
        <row r="664">
          <cell r="A664" t="str">
            <v>F530.16XN3001</v>
          </cell>
          <cell r="B664" t="str">
            <v>XN3001</v>
          </cell>
          <cell r="C664"/>
          <cell r="D664" t="str">
            <v>Raymarine Autopilot with control unit at helm position</v>
          </cell>
          <cell r="E664" t="str">
            <v>Autopilote Raymarine au poste pilotage</v>
          </cell>
          <cell r="F664" t="str">
            <v>Raymarine Autopilot mit Kontrolleinheit am Steuerstand</v>
          </cell>
          <cell r="G664"/>
          <cell r="H664"/>
          <cell r="I664" t="str">
            <v>Raymarine Autopilot met bediening bij stuurstand</v>
          </cell>
          <cell r="J664" t="str">
            <v>Piloto automático Raymarine con unidad de control desde el puesto de mando</v>
          </cell>
          <cell r="K664"/>
          <cell r="L664"/>
          <cell r="M664"/>
          <cell r="N664"/>
          <cell r="O664"/>
          <cell r="P664"/>
        </row>
        <row r="665">
          <cell r="A665" t="str">
            <v>S330.16XN3001</v>
          </cell>
          <cell r="B665" t="str">
            <v>XN3001</v>
          </cell>
          <cell r="C665"/>
          <cell r="D665" t="str">
            <v>Raymarine Autopilot with Control unit at helm position</v>
          </cell>
          <cell r="E665" t="str">
            <v>Autopilote Raymarine au poste pilotage</v>
          </cell>
          <cell r="F665" t="str">
            <v>Raymarine Autopilot mit Kontrolleinheit am Steuerstand</v>
          </cell>
          <cell r="G665"/>
          <cell r="H665"/>
          <cell r="I665" t="str">
            <v>Raymarine Autopilot met bediening bij de stuurstand</v>
          </cell>
          <cell r="J665" t="str">
            <v>Piloto automático Raymarine con unidad de control desde el puesto de mando</v>
          </cell>
          <cell r="K665"/>
          <cell r="L665"/>
          <cell r="M665"/>
          <cell r="N665"/>
          <cell r="O665"/>
          <cell r="P665"/>
        </row>
        <row r="666">
          <cell r="A666" t="str">
            <v>S330.16XN3001</v>
          </cell>
          <cell r="B666" t="str">
            <v>XN3001</v>
          </cell>
          <cell r="C666"/>
          <cell r="D666" t="str">
            <v>Raymarine Autopilot with Control unit at helm position</v>
          </cell>
          <cell r="E666" t="str">
            <v>Autopilote Raymarine au poste pilotage</v>
          </cell>
          <cell r="F666" t="str">
            <v>Raymarine Autopilot mit Kontrolleinheit am Steuerstand</v>
          </cell>
          <cell r="G666"/>
          <cell r="H666"/>
          <cell r="I666" t="str">
            <v>Raymarine Autopilot met bediening bij de stuurstand</v>
          </cell>
          <cell r="J666" t="str">
            <v>Piloto automático Raymarine con unidad de control desde el puesto de mando</v>
          </cell>
          <cell r="K666"/>
          <cell r="L666"/>
          <cell r="M666"/>
          <cell r="N666"/>
          <cell r="O666"/>
          <cell r="P666"/>
        </row>
        <row r="667">
          <cell r="A667" t="str">
            <v>S450.16XN3001</v>
          </cell>
          <cell r="B667" t="str">
            <v>XN3001</v>
          </cell>
          <cell r="C667"/>
          <cell r="D667" t="str">
            <v>Raymarine Autopilot with Control unit at helm position</v>
          </cell>
          <cell r="E667" t="str">
            <v>Autopilote Raymarine au poste pilotage</v>
          </cell>
          <cell r="F667" t="str">
            <v>Raymarine Autopilot mit Kontrolleinheit am Steuerstand</v>
          </cell>
          <cell r="G667"/>
          <cell r="H667"/>
          <cell r="I667" t="str">
            <v>Raymarine Autopilot met bediening bij stuurstand</v>
          </cell>
          <cell r="J667" t="str">
            <v>Piloto automático Raymarine con unidad de control desde el puesto de mando</v>
          </cell>
          <cell r="K667"/>
          <cell r="L667"/>
          <cell r="M667"/>
          <cell r="N667"/>
          <cell r="O667"/>
          <cell r="P667"/>
        </row>
        <row r="668">
          <cell r="A668" t="str">
            <v>S450.16XN3001</v>
          </cell>
          <cell r="B668" t="str">
            <v>XN3001</v>
          </cell>
          <cell r="C668"/>
          <cell r="D668" t="str">
            <v>Raymarine Autopilot with Control unit at helm position</v>
          </cell>
          <cell r="E668" t="str">
            <v>Autopilote Raymarine au poste pilotage</v>
          </cell>
          <cell r="F668" t="str">
            <v>Raymarine Autopilot mit Kontrolleinheit am Steuerstand</v>
          </cell>
          <cell r="G668"/>
          <cell r="H668"/>
          <cell r="I668" t="str">
            <v>Raymarine Autopilot met bediening bij stuurstand</v>
          </cell>
          <cell r="J668" t="str">
            <v>Piloto automático Raymarine con unidad de control desde el puesto de mando</v>
          </cell>
          <cell r="K668"/>
          <cell r="L668"/>
          <cell r="M668"/>
          <cell r="N668"/>
          <cell r="O668"/>
          <cell r="P668"/>
        </row>
        <row r="669">
          <cell r="A669" t="str">
            <v>S450.16XN3001</v>
          </cell>
          <cell r="B669" t="str">
            <v>XN3001</v>
          </cell>
          <cell r="C669"/>
          <cell r="D669" t="str">
            <v>Raymarine Autopilot with Control unit at helm position</v>
          </cell>
          <cell r="E669" t="str">
            <v>Autopilote Raymarine au poste pilotage</v>
          </cell>
          <cell r="F669" t="str">
            <v>Raymarine Autopilot mit Kontrolleinheit am Steuerstand</v>
          </cell>
          <cell r="G669"/>
          <cell r="H669"/>
          <cell r="I669" t="str">
            <v>Raymarine Autopilot met bediening bij stuurstand</v>
          </cell>
          <cell r="J669" t="str">
            <v>Piloto automático Raymarine con unidad de control desde el puesto de mando</v>
          </cell>
          <cell r="K669"/>
          <cell r="L669"/>
          <cell r="M669"/>
          <cell r="N669"/>
          <cell r="O669"/>
          <cell r="P669"/>
        </row>
        <row r="670">
          <cell r="A670" t="str">
            <v>F380.16XN3002</v>
          </cell>
          <cell r="B670" t="str">
            <v>XN3002</v>
          </cell>
          <cell r="C670"/>
          <cell r="D670" t="str">
            <v>Second Autopilot control unit at second helm position</v>
          </cell>
          <cell r="E670" t="str">
            <v>Seconde commande Autopilote Raymarine au poste du flybridge</v>
          </cell>
          <cell r="F670" t="str">
            <v>2. Autopilot Kontrolleinheit am 2. Steuerstand</v>
          </cell>
          <cell r="G670"/>
          <cell r="H670"/>
          <cell r="I670" t="str">
            <v>Tweede Autopilot bediening bij tweede stuurstand</v>
          </cell>
          <cell r="J670" t="str">
            <v>Control piloto automático adicional en segundo puesto de mando</v>
          </cell>
          <cell r="K670"/>
          <cell r="L670"/>
          <cell r="M670"/>
          <cell r="N670"/>
          <cell r="O670"/>
          <cell r="P670"/>
        </row>
        <row r="671">
          <cell r="A671" t="str">
            <v>F380.16XN3002</v>
          </cell>
          <cell r="B671" t="str">
            <v>XN3002</v>
          </cell>
          <cell r="C671"/>
          <cell r="D671" t="str">
            <v>Second Autopilot control unit at second helm position</v>
          </cell>
          <cell r="E671" t="str">
            <v>Seconde commande Autopilote Raymarine au poste du flybridge</v>
          </cell>
          <cell r="F671" t="str">
            <v>2. Autopilot Kontrolleinheit am 2. Steuerstand</v>
          </cell>
          <cell r="G671"/>
          <cell r="H671"/>
          <cell r="I671" t="str">
            <v>Tweede Autopilot bediening bij tweede stuurstand</v>
          </cell>
          <cell r="J671" t="str">
            <v>Control piloto automático adicional en segundo puesto de mando</v>
          </cell>
          <cell r="K671"/>
          <cell r="L671"/>
          <cell r="M671"/>
          <cell r="N671"/>
          <cell r="O671"/>
          <cell r="P671"/>
        </row>
        <row r="672">
          <cell r="A672" t="str">
            <v>F380.16XN3002</v>
          </cell>
          <cell r="B672" t="str">
            <v>XN3002</v>
          </cell>
          <cell r="C672"/>
          <cell r="D672" t="str">
            <v>Second Autopilot control unit at second helm position</v>
          </cell>
          <cell r="E672" t="str">
            <v>Seconde commande Autopilote Raymarine au poste du flybridge</v>
          </cell>
          <cell r="F672" t="str">
            <v>2. Autopilot Kontrolleinheit am 2. Steuerstand</v>
          </cell>
          <cell r="G672"/>
          <cell r="H672"/>
          <cell r="I672" t="str">
            <v>Tweede Autopilot bediening bij tweede stuurstand</v>
          </cell>
          <cell r="J672" t="str">
            <v>Control piloto automático adicional en segundo puesto de mando</v>
          </cell>
          <cell r="K672"/>
          <cell r="L672"/>
          <cell r="M672"/>
          <cell r="N672"/>
          <cell r="O672"/>
          <cell r="P672"/>
        </row>
        <row r="673">
          <cell r="A673" t="str">
            <v>F450.16XN3002</v>
          </cell>
          <cell r="B673" t="str">
            <v>XN3002</v>
          </cell>
          <cell r="C673"/>
          <cell r="D673" t="str">
            <v>Second Autopilot control unit at second helm position</v>
          </cell>
          <cell r="E673" t="str">
            <v>Seconde commande Autopilote Raymarine au poste du flybridge</v>
          </cell>
          <cell r="F673" t="str">
            <v>2. Autopilot Kontrolleinheit am 2. Steuerstand</v>
          </cell>
          <cell r="G673"/>
          <cell r="H673"/>
          <cell r="I673" t="str">
            <v>Tweede Autopilot bediening bij tweede stuurstand</v>
          </cell>
          <cell r="J673" t="str">
            <v>Control piloto automático adicional en segundo puesto de mando</v>
          </cell>
          <cell r="K673"/>
          <cell r="L673"/>
          <cell r="M673"/>
          <cell r="N673"/>
          <cell r="O673"/>
          <cell r="P673"/>
        </row>
        <row r="674">
          <cell r="A674" t="str">
            <v>F450.16XN3002</v>
          </cell>
          <cell r="B674" t="str">
            <v>XN3002</v>
          </cell>
          <cell r="C674"/>
          <cell r="D674" t="str">
            <v>Second Autopilot control unit at second helm position</v>
          </cell>
          <cell r="E674" t="str">
            <v>Seconde commande Autopilote Raymarine au poste du flybridge</v>
          </cell>
          <cell r="F674" t="str">
            <v>2. Autopilot Kontrolleinheit am 2. Steuerstand</v>
          </cell>
          <cell r="G674"/>
          <cell r="H674"/>
          <cell r="I674" t="str">
            <v>Tweede Autopilot bediening bij tweede stuurstand</v>
          </cell>
          <cell r="J674" t="str">
            <v>Control piloto automático adicional en segundo puesto de mando</v>
          </cell>
          <cell r="K674"/>
          <cell r="L674"/>
          <cell r="M674"/>
          <cell r="N674"/>
          <cell r="O674"/>
          <cell r="P674"/>
        </row>
        <row r="675">
          <cell r="A675" t="str">
            <v>F450.16XN3002</v>
          </cell>
          <cell r="B675" t="str">
            <v>XN3002</v>
          </cell>
          <cell r="C675"/>
          <cell r="D675" t="str">
            <v>Second Autopilot control unit at second helm position</v>
          </cell>
          <cell r="E675" t="str">
            <v>Seconde commande Autopilote Raymarine au poste du flybridge</v>
          </cell>
          <cell r="F675" t="str">
            <v>2. Autopilot Kontrolleinheit am 2. Steuerstand</v>
          </cell>
          <cell r="G675"/>
          <cell r="H675"/>
          <cell r="I675" t="str">
            <v>Tweede Autopilot bediening bij tweede stuurstand</v>
          </cell>
          <cell r="J675" t="str">
            <v>Control piloto automático adicional en segundo puesto de mando</v>
          </cell>
          <cell r="K675"/>
          <cell r="L675"/>
          <cell r="M675"/>
          <cell r="N675"/>
          <cell r="O675"/>
          <cell r="P675"/>
        </row>
        <row r="676">
          <cell r="A676" t="str">
            <v>F530.16XN3002</v>
          </cell>
          <cell r="B676" t="str">
            <v>XN3002</v>
          </cell>
          <cell r="C676"/>
          <cell r="D676" t="str">
            <v>Second Autopilot control unit at second helm position</v>
          </cell>
          <cell r="E676" t="str">
            <v>Seconde commande Autopilote Raymarine au poste du flybridge</v>
          </cell>
          <cell r="F676" t="str">
            <v>2. Autopilot Kontrolleinheit am 2. Steuerstand</v>
          </cell>
          <cell r="G676"/>
          <cell r="H676"/>
          <cell r="I676" t="str">
            <v>Tweede Autopilot bediening bij tweede stuurstand</v>
          </cell>
          <cell r="J676" t="str">
            <v>Control piloto automático adicional en segundo puesto de mando</v>
          </cell>
          <cell r="K676"/>
          <cell r="L676"/>
          <cell r="M676"/>
          <cell r="N676"/>
          <cell r="O676"/>
          <cell r="P676"/>
        </row>
        <row r="677">
          <cell r="A677" t="str">
            <v>F530.16XN3002</v>
          </cell>
          <cell r="B677" t="str">
            <v>XN3002</v>
          </cell>
          <cell r="C677"/>
          <cell r="D677" t="str">
            <v>Second Autopilot control unit at second helm position</v>
          </cell>
          <cell r="E677" t="str">
            <v>Seconde commande Autopilote Raymarine au poste du flybridge</v>
          </cell>
          <cell r="F677" t="str">
            <v>2. Autopilot Kontrolleinheit am 2. Steuerstand</v>
          </cell>
          <cell r="G677"/>
          <cell r="H677"/>
          <cell r="I677" t="str">
            <v>Tweede Autopilot bediening bij tweede stuurstand</v>
          </cell>
          <cell r="J677" t="str">
            <v>Control piloto automático adicional en segundo puesto de mando</v>
          </cell>
          <cell r="K677"/>
          <cell r="L677"/>
          <cell r="M677"/>
          <cell r="N677"/>
          <cell r="O677"/>
          <cell r="P677"/>
        </row>
        <row r="678">
          <cell r="A678" t="str">
            <v>F530.16XN3002</v>
          </cell>
          <cell r="B678" t="str">
            <v>XN3002</v>
          </cell>
          <cell r="C678"/>
          <cell r="D678" t="str">
            <v>Second Autopilot control unit at second helm position</v>
          </cell>
          <cell r="E678" t="str">
            <v>Seconde commande Autopilote Raymarine au poste du flybridge</v>
          </cell>
          <cell r="F678" t="str">
            <v>2. Autopilot Kontrolleinheit am 2. Steuerstand</v>
          </cell>
          <cell r="G678"/>
          <cell r="H678"/>
          <cell r="I678" t="str">
            <v>Tweede Autopilot bediening bij tweede stuurstand</v>
          </cell>
          <cell r="J678" t="str">
            <v>Control piloto automático adicional en segundo puesto de mando</v>
          </cell>
          <cell r="K678"/>
          <cell r="L678"/>
          <cell r="M678"/>
          <cell r="N678"/>
          <cell r="O678"/>
          <cell r="P678"/>
        </row>
        <row r="679">
          <cell r="A679" t="str">
            <v>C330.16XN3500</v>
          </cell>
          <cell r="B679" t="str">
            <v>XN3500</v>
          </cell>
          <cell r="C679"/>
          <cell r="D679" t="str">
            <v>AIS (only in combination with navigation pack)</v>
          </cell>
          <cell r="E679" t="str">
            <v>AIS (seulement avec pack navigation)</v>
          </cell>
          <cell r="F679" t="str">
            <v>AIS Transponder (nur mit Navigationspaket)</v>
          </cell>
          <cell r="G679"/>
          <cell r="H679"/>
          <cell r="I679" t="str">
            <v>AIS (alleen mogelijk met navigatie pakket)</v>
          </cell>
          <cell r="J679" t="str">
            <v>AIS (solo en combinación con pack de navegación)</v>
          </cell>
          <cell r="K679"/>
          <cell r="L679"/>
          <cell r="M679" t="str">
            <v>X</v>
          </cell>
          <cell r="N679">
            <v>2775.7258064516132</v>
          </cell>
          <cell r="O679"/>
          <cell r="P679">
            <v>1490</v>
          </cell>
        </row>
        <row r="680">
          <cell r="A680" t="str">
            <v>F380.16XN3500</v>
          </cell>
          <cell r="B680" t="str">
            <v>XN3500</v>
          </cell>
          <cell r="C680"/>
          <cell r="D680" t="str">
            <v>AIS (only in combination with navigation pack)</v>
          </cell>
          <cell r="E680" t="str">
            <v>AIS (seulement avec pack navigation)</v>
          </cell>
          <cell r="F680" t="str">
            <v>AIS Transponder (nur mit Navigationspaket)</v>
          </cell>
          <cell r="G680"/>
          <cell r="H680"/>
          <cell r="I680" t="str">
            <v>AIS (enkel in kombinatie met navigation pack)</v>
          </cell>
          <cell r="J680" t="str">
            <v>AIS (solo en combinación con pack de navegación)</v>
          </cell>
          <cell r="K680"/>
          <cell r="L680"/>
          <cell r="M680" t="str">
            <v>X</v>
          </cell>
          <cell r="N680">
            <v>2775.7258064516132</v>
          </cell>
          <cell r="O680"/>
          <cell r="P680">
            <v>1490</v>
          </cell>
        </row>
        <row r="681">
          <cell r="A681" t="str">
            <v>F450.16XN3500</v>
          </cell>
          <cell r="B681" t="str">
            <v>XN3500</v>
          </cell>
          <cell r="C681"/>
          <cell r="D681" t="str">
            <v>AIS (only in combination with navigation pack)</v>
          </cell>
          <cell r="E681" t="str">
            <v>AIS (seulement avec pack navigation)</v>
          </cell>
          <cell r="F681" t="str">
            <v>AIS Transponder (nur mit Navigationspaket)</v>
          </cell>
          <cell r="G681"/>
          <cell r="H681"/>
          <cell r="I681" t="str">
            <v>AIS (enkel in kombinatie met navigation pack)</v>
          </cell>
          <cell r="J681" t="str">
            <v>AIS (solo en combinación con pack de navegación)</v>
          </cell>
          <cell r="K681"/>
          <cell r="L681"/>
          <cell r="M681" t="str">
            <v>X</v>
          </cell>
          <cell r="N681">
            <v>2775.7258064516132</v>
          </cell>
          <cell r="O681"/>
          <cell r="P681">
            <v>1490</v>
          </cell>
        </row>
        <row r="682">
          <cell r="A682" t="str">
            <v>F530.16XN3500</v>
          </cell>
          <cell r="B682" t="str">
            <v>XN3500</v>
          </cell>
          <cell r="C682"/>
          <cell r="D682" t="str">
            <v>AIS (only in combination with navigation pack)</v>
          </cell>
          <cell r="E682" t="str">
            <v>AIS (seulement avec pack navigation)</v>
          </cell>
          <cell r="F682" t="str">
            <v>AIS Transponder (nur mit Navigationspaket)</v>
          </cell>
          <cell r="G682"/>
          <cell r="H682"/>
          <cell r="I682" t="str">
            <v>AIS (enkel in kombinatie met navigation pack)</v>
          </cell>
          <cell r="J682" t="str">
            <v>AIS (solo en combinación con pack de navegación)</v>
          </cell>
          <cell r="K682"/>
          <cell r="L682"/>
          <cell r="M682" t="str">
            <v>X</v>
          </cell>
          <cell r="N682">
            <v>2775.7258064516132</v>
          </cell>
          <cell r="O682"/>
          <cell r="P682">
            <v>1490</v>
          </cell>
        </row>
        <row r="683">
          <cell r="A683" t="str">
            <v>S330.16XN3500</v>
          </cell>
          <cell r="B683" t="str">
            <v>XN3500</v>
          </cell>
          <cell r="C683"/>
          <cell r="D683" t="str">
            <v>AIS (only in combination with navigation pack)</v>
          </cell>
          <cell r="E683" t="str">
            <v>AIS (uniquement avec pack navigation)</v>
          </cell>
          <cell r="F683" t="str">
            <v>AIS Transponder (nur mit Navigationspaket)</v>
          </cell>
          <cell r="G683"/>
          <cell r="H683"/>
          <cell r="I683" t="str">
            <v>AIS (alleen mogelijk met navigatie pakket)</v>
          </cell>
          <cell r="J683" t="str">
            <v>AIS (solo en combinación con pack de navegación)</v>
          </cell>
          <cell r="K683"/>
          <cell r="L683"/>
          <cell r="M683" t="str">
            <v>X</v>
          </cell>
          <cell r="N683">
            <v>2775.7258064516132</v>
          </cell>
          <cell r="O683"/>
          <cell r="P683">
            <v>1490</v>
          </cell>
        </row>
        <row r="684">
          <cell r="A684" t="str">
            <v>S450.16XN3500</v>
          </cell>
          <cell r="B684" t="str">
            <v>XN3500</v>
          </cell>
          <cell r="C684"/>
          <cell r="D684" t="str">
            <v>AIS (only in combination with navigation pack)</v>
          </cell>
          <cell r="E684" t="str">
            <v>AIS (seulement avec pack navigation)</v>
          </cell>
          <cell r="F684" t="str">
            <v>AIS Transponder (nur mit Navigationspaket)</v>
          </cell>
          <cell r="G684"/>
          <cell r="H684"/>
          <cell r="I684" t="str">
            <v>AIS (enkel in kombinatie met navigation pack)</v>
          </cell>
          <cell r="J684" t="str">
            <v>AIS (solo en combinación con pack de navegación)</v>
          </cell>
          <cell r="K684"/>
          <cell r="L684"/>
          <cell r="M684" t="str">
            <v>X</v>
          </cell>
          <cell r="N684">
            <v>2775.7258064516132</v>
          </cell>
          <cell r="O684"/>
          <cell r="P684">
            <v>1490</v>
          </cell>
        </row>
        <row r="685">
          <cell r="A685" t="str">
            <v>C330.16XN3600</v>
          </cell>
          <cell r="B685" t="str">
            <v>XN3600</v>
          </cell>
          <cell r="C685"/>
          <cell r="D685" t="str">
            <v>Raymarine fishfinder (only in combination with navigation pack)</v>
          </cell>
          <cell r="E685" t="str">
            <v>Sondeur Raymarine (seulement avec pack navigation)</v>
          </cell>
          <cell r="F685" t="str">
            <v>Raymarine Fischfinder (nur mit Navigationspaket)</v>
          </cell>
          <cell r="G685"/>
          <cell r="H685"/>
          <cell r="I685" t="str">
            <v>Fishfinder</v>
          </cell>
          <cell r="J685" t="str">
            <v>Sonda de pesca Raymarine (solo con pack de navegacion)</v>
          </cell>
          <cell r="K685"/>
          <cell r="L685"/>
          <cell r="M685" t="str">
            <v>X</v>
          </cell>
          <cell r="N685">
            <v>2328.6290322580649</v>
          </cell>
          <cell r="O685"/>
          <cell r="P685">
            <v>1250</v>
          </cell>
        </row>
        <row r="686">
          <cell r="A686" t="str">
            <v>F380.16XN3600</v>
          </cell>
          <cell r="B686" t="str">
            <v>XN3600</v>
          </cell>
          <cell r="C686"/>
          <cell r="D686" t="str">
            <v>Raymarine fishfinder (only in combination with navigation pack)</v>
          </cell>
          <cell r="E686" t="str">
            <v>Sondeur Raymarine (seulement avec pack navigation)</v>
          </cell>
          <cell r="F686" t="str">
            <v>Raymarine Fischfinder (nur mit Navigationspaket)</v>
          </cell>
          <cell r="G686"/>
          <cell r="H686"/>
          <cell r="I686" t="str">
            <v>Raymarine fishfinder (enkel in kombinatie met navigation pack)</v>
          </cell>
          <cell r="J686" t="str">
            <v>Sonda de pesca Raymarine (solo con pack de navegación)</v>
          </cell>
          <cell r="K686"/>
          <cell r="L686"/>
          <cell r="M686" t="str">
            <v>X</v>
          </cell>
          <cell r="N686">
            <v>2887.5000000000005</v>
          </cell>
          <cell r="O686"/>
          <cell r="P686">
            <v>1550</v>
          </cell>
        </row>
        <row r="687">
          <cell r="A687" t="str">
            <v>F450.16XN3600</v>
          </cell>
          <cell r="B687" t="str">
            <v>XN3600</v>
          </cell>
          <cell r="C687"/>
          <cell r="D687" t="str">
            <v>Raymarine fishfinder (only in combination with navigation pack)</v>
          </cell>
          <cell r="E687" t="str">
            <v>Sondeur Raymarine (seulement avec pack navigation)</v>
          </cell>
          <cell r="F687" t="str">
            <v>Raymarine Fischfinder (nur mit Navigationspaket)</v>
          </cell>
          <cell r="G687"/>
          <cell r="H687"/>
          <cell r="I687" t="str">
            <v>Raymarine fishfinder (enkel in kombinatie met navigation pack)</v>
          </cell>
          <cell r="J687" t="str">
            <v>Sonda de pesca Raymarine (solo con pack de navegación)</v>
          </cell>
          <cell r="K687"/>
          <cell r="L687"/>
          <cell r="M687" t="str">
            <v>X</v>
          </cell>
          <cell r="N687">
            <v>2887.5000000000005</v>
          </cell>
          <cell r="O687"/>
          <cell r="P687">
            <v>1550</v>
          </cell>
        </row>
        <row r="688">
          <cell r="A688" t="str">
            <v>F530.16XN3600</v>
          </cell>
          <cell r="B688" t="str">
            <v>XN3600</v>
          </cell>
          <cell r="C688"/>
          <cell r="D688" t="str">
            <v>Raymarine fishfinder (only in combination with navigation pack)</v>
          </cell>
          <cell r="E688" t="str">
            <v>Sondeur Raymarine (seulement avec pack navigation)</v>
          </cell>
          <cell r="F688" t="str">
            <v>Raymarine Fischfinder (nur mit Navigationspaket)</v>
          </cell>
          <cell r="G688"/>
          <cell r="H688"/>
          <cell r="I688" t="str">
            <v>Raymarine fishfinder (enkel in kombinatie met navigation pack)</v>
          </cell>
          <cell r="J688" t="str">
            <v>Sonda de pesca Raymarine (solo con pack de navegación)</v>
          </cell>
          <cell r="K688"/>
          <cell r="L688"/>
          <cell r="M688" t="str">
            <v>X</v>
          </cell>
          <cell r="N688">
            <v>2887.5000000000005</v>
          </cell>
          <cell r="O688"/>
          <cell r="P688">
            <v>1550</v>
          </cell>
        </row>
        <row r="689">
          <cell r="A689" t="str">
            <v>S330.16XN3600</v>
          </cell>
          <cell r="B689" t="str">
            <v>XN3600</v>
          </cell>
          <cell r="C689"/>
          <cell r="D689" t="str">
            <v>Raymarine fishfinder (only in combination with navigation pack)</v>
          </cell>
          <cell r="E689" t="str">
            <v>Sondeur Raymarine (seulement avec pack navigation)</v>
          </cell>
          <cell r="F689" t="str">
            <v>Raymarine Fischfinder (nur mit Navigationspaket)</v>
          </cell>
          <cell r="G689"/>
          <cell r="H689"/>
          <cell r="I689" t="str">
            <v>Raymarine fishfinder  (enkel in combinatie met navigation pack)</v>
          </cell>
          <cell r="J689" t="str">
            <v>Sonda de pesca Raymarine (solo con pack de navegación)</v>
          </cell>
          <cell r="K689"/>
          <cell r="L689"/>
          <cell r="M689" t="str">
            <v>X</v>
          </cell>
          <cell r="N689">
            <v>2328.6290322580649</v>
          </cell>
          <cell r="O689"/>
          <cell r="P689">
            <v>1250</v>
          </cell>
        </row>
        <row r="690">
          <cell r="A690" t="str">
            <v>S450.16XN3600</v>
          </cell>
          <cell r="B690" t="str">
            <v>XN3600</v>
          </cell>
          <cell r="C690"/>
          <cell r="D690" t="str">
            <v>Raymarine fishfinder (only in combination with navigation pack)</v>
          </cell>
          <cell r="E690" t="str">
            <v>Sondeur Raymarine (seulement avec pack navigation)</v>
          </cell>
          <cell r="F690" t="str">
            <v>Raymarine Fischfinder (nur mit Navigationspaket)</v>
          </cell>
          <cell r="G690"/>
          <cell r="H690"/>
          <cell r="I690" t="str">
            <v>Raymarine fishfinder (enkel in kombinatie met navigation pack)</v>
          </cell>
          <cell r="J690" t="str">
            <v>Sonda de pesca Raymarine (solo con pack de navegación)</v>
          </cell>
          <cell r="K690"/>
          <cell r="L690"/>
          <cell r="M690" t="str">
            <v>X</v>
          </cell>
          <cell r="N690">
            <v>2701.2096774193551</v>
          </cell>
          <cell r="O690"/>
          <cell r="P690">
            <v>1450</v>
          </cell>
        </row>
        <row r="691">
          <cell r="A691" t="str">
            <v>F380.16XN3800</v>
          </cell>
          <cell r="B691" t="str">
            <v>XN3800</v>
          </cell>
          <cell r="C691"/>
          <cell r="D691" t="str">
            <v>Raymarine Camera, one aft facing (requires navigation pack)</v>
          </cell>
          <cell r="E691" t="str">
            <v>Camera Raymarine à la poupe (seulement avec pack navigation)</v>
          </cell>
          <cell r="F691" t="str">
            <v>Raymarine Kamera, nach Achtern ausgerichtet (nur mit Navigationspaket)</v>
          </cell>
          <cell r="G691"/>
          <cell r="H691"/>
          <cell r="I691" t="str">
            <v>Raymarine Camera. Een naar achteren gericht  (enkel met navigation pack)</v>
          </cell>
          <cell r="J691" t="str">
            <v>Camara Raymarine. Una mirando a Popa (requiere pack de navegación)</v>
          </cell>
          <cell r="K691"/>
          <cell r="L691"/>
          <cell r="M691" t="str">
            <v>X</v>
          </cell>
          <cell r="N691">
            <v>1797.7016129032261</v>
          </cell>
          <cell r="O691"/>
          <cell r="P691">
            <v>965</v>
          </cell>
        </row>
        <row r="692">
          <cell r="A692" t="str">
            <v>F450.16XN3800</v>
          </cell>
          <cell r="B692" t="str">
            <v>XN3800</v>
          </cell>
          <cell r="C692"/>
          <cell r="D692" t="str">
            <v>Raymarine Camera, one aft facing (requires navigation pack)</v>
          </cell>
          <cell r="E692" t="str">
            <v>Camera Raymarine à la poupe (seulement avec pack navigation)</v>
          </cell>
          <cell r="F692" t="str">
            <v>Raymarine Kamera, nach Achtern ausgerichtet (nur mit Navigationspaket)</v>
          </cell>
          <cell r="G692"/>
          <cell r="H692"/>
          <cell r="I692" t="str">
            <v>Raymarine Camera. Een naar achteren gericht (enkel met navigation pack)</v>
          </cell>
          <cell r="J692" t="str">
            <v>Camara Raymarine. Una mirando a Popa (requiere pack de navegación)</v>
          </cell>
          <cell r="K692"/>
          <cell r="L692"/>
          <cell r="M692" t="str">
            <v>X</v>
          </cell>
          <cell r="N692">
            <v>1797.7016129032261</v>
          </cell>
          <cell r="O692"/>
          <cell r="P692">
            <v>965</v>
          </cell>
        </row>
        <row r="693">
          <cell r="A693" t="str">
            <v>F530.16XN3800</v>
          </cell>
          <cell r="B693" t="str">
            <v>XN3800</v>
          </cell>
          <cell r="C693"/>
          <cell r="D693" t="str">
            <v>Raymarine Camera, one aft facing (requires navigation pack)</v>
          </cell>
          <cell r="E693" t="str">
            <v>Camera Raymarine à la poupe (seulement avec pack navigation)</v>
          </cell>
          <cell r="F693" t="str">
            <v>Raymarine Kamera, nach Achtern ausgerichtet (nur mit Navigationspaket)</v>
          </cell>
          <cell r="G693"/>
          <cell r="H693"/>
          <cell r="I693" t="str">
            <v>Raymarine Camera. Een naar achteren gericht (enkel met navigation pack)</v>
          </cell>
          <cell r="J693" t="str">
            <v>Camara Raymarine. Una mirando a Popa (requiere pack de navegación)</v>
          </cell>
          <cell r="K693"/>
          <cell r="L693"/>
          <cell r="M693" t="str">
            <v>X</v>
          </cell>
          <cell r="N693">
            <v>1797.7016129032261</v>
          </cell>
          <cell r="O693"/>
          <cell r="P693">
            <v>965</v>
          </cell>
        </row>
        <row r="694">
          <cell r="A694" t="str">
            <v>S450.16XN3800</v>
          </cell>
          <cell r="B694" t="str">
            <v>XN3800</v>
          </cell>
          <cell r="C694"/>
          <cell r="D694" t="str">
            <v>Raymarine Camera, one aft facing (requires navigation pack)</v>
          </cell>
          <cell r="E694" t="str">
            <v>Camera Raymarine à la poupe (seulement avec pack navigation)</v>
          </cell>
          <cell r="F694" t="str">
            <v>Raymarine Kamera, nach Achtern ausgerichtet (nur mit Navigationspaket)</v>
          </cell>
          <cell r="G694"/>
          <cell r="H694"/>
          <cell r="I694" t="str">
            <v>Raymarine Camera. Een naar achteren gericht (enkel met navigation pack)</v>
          </cell>
          <cell r="J694" t="str">
            <v>Camara Raymarine. Una mirando a Popa (requiere pack de navegación)</v>
          </cell>
          <cell r="K694"/>
          <cell r="L694"/>
          <cell r="M694" t="str">
            <v>X</v>
          </cell>
          <cell r="N694">
            <v>1797.7016129032261</v>
          </cell>
          <cell r="O694"/>
          <cell r="P694">
            <v>965</v>
          </cell>
        </row>
        <row r="695">
          <cell r="A695" t="str">
            <v>F530.16XN3805</v>
          </cell>
          <cell r="B695" t="str">
            <v>XN3805</v>
          </cell>
          <cell r="C695"/>
          <cell r="D695" t="str">
            <v>Thermal Camera Raymarine</v>
          </cell>
          <cell r="E695" t="str">
            <v>Video vision nocturne Raymarine</v>
          </cell>
          <cell r="F695" t="str">
            <v>Wärmebildkamera Raymarine</v>
          </cell>
          <cell r="G695"/>
          <cell r="H695"/>
          <cell r="I695" t="str">
            <v>camera additional</v>
          </cell>
          <cell r="J695" t="str">
            <v>Camara termica Raymarine</v>
          </cell>
          <cell r="K695"/>
          <cell r="L695"/>
          <cell r="M695" t="str">
            <v>X</v>
          </cell>
          <cell r="N695">
            <v>30644.758064516132</v>
          </cell>
          <cell r="O695"/>
          <cell r="P695">
            <v>16450</v>
          </cell>
        </row>
        <row r="696">
          <cell r="A696" t="str">
            <v>F530.16XN3810</v>
          </cell>
          <cell r="B696" t="str">
            <v>XN3810</v>
          </cell>
          <cell r="C696"/>
          <cell r="D696" t="str">
            <v>Raymarine camera, one at the engines (requires navigation pack)</v>
          </cell>
          <cell r="E696" t="str">
            <v>Video compartiment moteur (avec pack navigation)</v>
          </cell>
          <cell r="F696" t="str">
            <v>Raymarine Kamera, an den Motoren (nur mit Navigationspaket)</v>
          </cell>
          <cell r="G696"/>
          <cell r="H696"/>
          <cell r="I696" t="str">
            <v>Camera, Engine</v>
          </cell>
          <cell r="J696" t="str">
            <v>Camara Raymarine, una en motores (necesita pack de navegacion)</v>
          </cell>
          <cell r="K696"/>
          <cell r="L696"/>
          <cell r="M696" t="str">
            <v>X</v>
          </cell>
          <cell r="N696">
            <v>1797.7016129032261</v>
          </cell>
          <cell r="O696"/>
          <cell r="P696">
            <v>965</v>
          </cell>
        </row>
        <row r="697">
          <cell r="A697" t="str">
            <v>F530.16XN4101</v>
          </cell>
          <cell r="B697" t="str">
            <v>XN4101</v>
          </cell>
          <cell r="C697"/>
          <cell r="D697" t="str">
            <v>Satellite telephone KVH Tracphone V3IP, Mini Vsat-System</v>
          </cell>
          <cell r="E697" t="str">
            <v>Téléphone satellite KVH tracphone V3IP, Mini Vsat System</v>
          </cell>
          <cell r="F697" t="str">
            <v>Satellitentelefon KVH Tracphone V3IP, Mini Vsat-System</v>
          </cell>
          <cell r="G697"/>
          <cell r="H697"/>
          <cell r="I697" t="str">
            <v>Satellite telephone</v>
          </cell>
          <cell r="J697" t="str">
            <v>Telefono via satelite KVH Tracphone V3IP, Moni Vsat-System</v>
          </cell>
          <cell r="K697"/>
          <cell r="L697"/>
          <cell r="M697" t="str">
            <v>X</v>
          </cell>
          <cell r="N697">
            <v>55700.806451612902</v>
          </cell>
          <cell r="O697"/>
          <cell r="P697">
            <v>29900</v>
          </cell>
        </row>
        <row r="698">
          <cell r="A698" t="str">
            <v>C330.16XN5001</v>
          </cell>
          <cell r="B698" t="str">
            <v>XN5001</v>
          </cell>
          <cell r="C698"/>
          <cell r="D698" t="str">
            <v>Volvo trip computer</v>
          </cell>
          <cell r="E698" t="str">
            <v>Volvo trip computer</v>
          </cell>
          <cell r="F698" t="str">
            <v>Volvo Reisecomputer</v>
          </cell>
          <cell r="G698"/>
          <cell r="H698"/>
          <cell r="I698" t="str">
            <v>Volvo trip computer</v>
          </cell>
          <cell r="J698" t="str">
            <v>Volvo trip computer</v>
          </cell>
          <cell r="K698"/>
          <cell r="L698"/>
          <cell r="M698"/>
          <cell r="N698"/>
          <cell r="O698"/>
          <cell r="P698"/>
        </row>
        <row r="699">
          <cell r="A699" t="str">
            <v>F380.16XN5001</v>
          </cell>
          <cell r="B699" t="str">
            <v>XN5001</v>
          </cell>
          <cell r="C699"/>
          <cell r="D699" t="str">
            <v>Volvo trip computer</v>
          </cell>
          <cell r="E699" t="str">
            <v>Volvo trip computer</v>
          </cell>
          <cell r="F699" t="str">
            <v>Volvo Reisecomputer</v>
          </cell>
          <cell r="G699"/>
          <cell r="H699"/>
          <cell r="I699" t="str">
            <v>Volvo trip computer</v>
          </cell>
          <cell r="J699" t="str">
            <v>Volvo trip computer</v>
          </cell>
          <cell r="K699"/>
          <cell r="L699"/>
          <cell r="M699"/>
          <cell r="N699"/>
          <cell r="O699"/>
          <cell r="P699"/>
        </row>
        <row r="700">
          <cell r="A700" t="str">
            <v>S330.16XN5001</v>
          </cell>
          <cell r="B700" t="str">
            <v>XN5001</v>
          </cell>
          <cell r="C700"/>
          <cell r="D700" t="str">
            <v>Volvo trip computer</v>
          </cell>
          <cell r="E700" t="str">
            <v>Volvo trip computer</v>
          </cell>
          <cell r="F700" t="str">
            <v>Volvo Reisecomputer</v>
          </cell>
          <cell r="G700"/>
          <cell r="H700"/>
          <cell r="I700" t="str">
            <v>Volvo trip computer</v>
          </cell>
          <cell r="J700" t="str">
            <v>Volvo trip computer</v>
          </cell>
          <cell r="K700"/>
          <cell r="L700"/>
          <cell r="M700"/>
          <cell r="N700"/>
          <cell r="O700"/>
          <cell r="P700"/>
        </row>
        <row r="701">
          <cell r="A701" t="str">
            <v>S450.16XN5001</v>
          </cell>
          <cell r="B701" t="str">
            <v>XN5001</v>
          </cell>
          <cell r="C701"/>
          <cell r="D701" t="str">
            <v>Volvo trip computer</v>
          </cell>
          <cell r="E701" t="str">
            <v>Volvo trip computer</v>
          </cell>
          <cell r="F701" t="str">
            <v>Volvo Reisecomputer</v>
          </cell>
          <cell r="G701"/>
          <cell r="H701"/>
          <cell r="I701" t="str">
            <v>Volvo trip computer</v>
          </cell>
          <cell r="J701" t="str">
            <v>Volvo trip computer</v>
          </cell>
          <cell r="K701"/>
          <cell r="L701"/>
          <cell r="M701"/>
          <cell r="N701"/>
          <cell r="O701"/>
          <cell r="P701"/>
        </row>
        <row r="702">
          <cell r="A702" t="str">
            <v>C330.16XN6001</v>
          </cell>
          <cell r="B702" t="str">
            <v>XN6001</v>
          </cell>
          <cell r="C702"/>
          <cell r="D702" t="str">
            <v>VHF antenna plus antenna splitter</v>
          </cell>
          <cell r="E702" t="str">
            <v>Antenne VHF et rotule</v>
          </cell>
          <cell r="F702" t="str">
            <v>UKW Antenne und Antennensplitter</v>
          </cell>
          <cell r="G702"/>
          <cell r="H702"/>
          <cell r="I702" t="str">
            <v>VHF antenne plus antenne splitter</v>
          </cell>
          <cell r="J702" t="str">
            <v>Antena VHF mas divisor de antena</v>
          </cell>
          <cell r="K702"/>
          <cell r="L702"/>
          <cell r="M702"/>
          <cell r="N702"/>
          <cell r="O702"/>
          <cell r="P702"/>
        </row>
        <row r="703">
          <cell r="A703" t="str">
            <v>C330.16XN6001</v>
          </cell>
          <cell r="B703" t="str">
            <v>XN6001</v>
          </cell>
          <cell r="C703"/>
          <cell r="D703" t="str">
            <v>VHF antenna plus antenna splitter</v>
          </cell>
          <cell r="E703" t="str">
            <v>Antenne VHF et rotule</v>
          </cell>
          <cell r="F703" t="str">
            <v>UKW Antenne und Antennensplitter</v>
          </cell>
          <cell r="G703"/>
          <cell r="H703"/>
          <cell r="I703" t="str">
            <v>VHF antenne plus antenne splitter</v>
          </cell>
          <cell r="J703" t="str">
            <v>Antena VHF mas divisor de antena</v>
          </cell>
          <cell r="K703"/>
          <cell r="L703"/>
          <cell r="M703"/>
          <cell r="N703"/>
          <cell r="O703"/>
          <cell r="P703"/>
        </row>
        <row r="704">
          <cell r="A704" t="str">
            <v>F380.16XN6001</v>
          </cell>
          <cell r="B704" t="str">
            <v>XN6001</v>
          </cell>
          <cell r="C704"/>
          <cell r="D704" t="str">
            <v>VHF antenna plus antenna splitter</v>
          </cell>
          <cell r="E704" t="str">
            <v>Antenne VHF et rotule</v>
          </cell>
          <cell r="F704" t="str">
            <v>UKW Antenne und Antennensplitter</v>
          </cell>
          <cell r="G704"/>
          <cell r="H704"/>
          <cell r="I704" t="str">
            <v>VHF antenne plus antenne splitter</v>
          </cell>
          <cell r="J704" t="str">
            <v>Antena VHF mas divisor de antena</v>
          </cell>
          <cell r="K704"/>
          <cell r="L704"/>
          <cell r="M704"/>
          <cell r="N704"/>
          <cell r="O704"/>
          <cell r="P704"/>
        </row>
        <row r="705">
          <cell r="A705" t="str">
            <v>F380.16XN6001</v>
          </cell>
          <cell r="B705" t="str">
            <v>XN6001</v>
          </cell>
          <cell r="C705"/>
          <cell r="D705" t="str">
            <v>VHF antenna plus antenna splitter</v>
          </cell>
          <cell r="E705" t="str">
            <v>Antenne VHF et rotule</v>
          </cell>
          <cell r="F705" t="str">
            <v>UKW Antenne und Antennensplitter</v>
          </cell>
          <cell r="G705"/>
          <cell r="H705"/>
          <cell r="I705" t="str">
            <v>VHF antenne plus antenne splitter</v>
          </cell>
          <cell r="J705" t="str">
            <v>Antena VHF mas divisor de antena</v>
          </cell>
          <cell r="K705"/>
          <cell r="L705"/>
          <cell r="M705"/>
          <cell r="N705"/>
          <cell r="O705"/>
          <cell r="P705"/>
        </row>
        <row r="706">
          <cell r="A706" t="str">
            <v>F450.16XN6001</v>
          </cell>
          <cell r="B706" t="str">
            <v>XN6001</v>
          </cell>
          <cell r="C706"/>
          <cell r="D706" t="str">
            <v>VHF antenna plus antenna splitter</v>
          </cell>
          <cell r="E706" t="str">
            <v>Antenne VHF et rotule</v>
          </cell>
          <cell r="F706" t="str">
            <v>UKW Antenne und Antennensplitter</v>
          </cell>
          <cell r="G706"/>
          <cell r="H706"/>
          <cell r="I706" t="str">
            <v>VHF antenne plus antenne splitter</v>
          </cell>
          <cell r="J706" t="str">
            <v>Antena VHF mas divisor de antena</v>
          </cell>
          <cell r="K706"/>
          <cell r="L706"/>
          <cell r="M706"/>
          <cell r="N706"/>
          <cell r="O706"/>
          <cell r="P706"/>
        </row>
        <row r="707">
          <cell r="A707" t="str">
            <v>F450.16XN6001</v>
          </cell>
          <cell r="B707" t="str">
            <v>XN6001</v>
          </cell>
          <cell r="C707"/>
          <cell r="D707" t="str">
            <v>VHF antenna plus antenna splitter</v>
          </cell>
          <cell r="E707" t="str">
            <v>Antenne VHF et rotule</v>
          </cell>
          <cell r="F707" t="str">
            <v>UKW Antenne und Antennensplitter</v>
          </cell>
          <cell r="G707"/>
          <cell r="H707"/>
          <cell r="I707" t="str">
            <v>VHF antenne plus antenne splitter</v>
          </cell>
          <cell r="J707" t="str">
            <v>Antena VHF mas divisor de antena</v>
          </cell>
          <cell r="K707"/>
          <cell r="L707"/>
          <cell r="M707"/>
          <cell r="N707"/>
          <cell r="O707"/>
          <cell r="P707"/>
        </row>
        <row r="708">
          <cell r="A708" t="str">
            <v>F530.16XN6001</v>
          </cell>
          <cell r="B708" t="str">
            <v>XN6001</v>
          </cell>
          <cell r="C708"/>
          <cell r="D708" t="str">
            <v>VHF antenna plus antenna splitter</v>
          </cell>
          <cell r="E708" t="str">
            <v>Antenne VHF et rotule</v>
          </cell>
          <cell r="F708" t="str">
            <v>UKW Antenne und Antennensplitter</v>
          </cell>
          <cell r="G708"/>
          <cell r="H708"/>
          <cell r="I708" t="str">
            <v>VHF antenne plus antenne splitter</v>
          </cell>
          <cell r="J708" t="str">
            <v>Antena VHF mas divisor de antena</v>
          </cell>
          <cell r="K708"/>
          <cell r="L708"/>
          <cell r="M708" t="str">
            <v>X</v>
          </cell>
          <cell r="N708">
            <v>1304.0322580645163</v>
          </cell>
          <cell r="O708"/>
          <cell r="P708">
            <v>700</v>
          </cell>
        </row>
        <row r="709">
          <cell r="A709" t="str">
            <v>S330.16XN6001</v>
          </cell>
          <cell r="B709" t="str">
            <v>XN6001</v>
          </cell>
          <cell r="C709"/>
          <cell r="D709" t="str">
            <v>VHF antenna plus antenna splitter</v>
          </cell>
          <cell r="E709" t="str">
            <v>Antenne VHF et rotule</v>
          </cell>
          <cell r="F709" t="str">
            <v>UKW Antenne und Antennensplitter</v>
          </cell>
          <cell r="G709"/>
          <cell r="H709"/>
          <cell r="I709" t="str">
            <v>VHF antenne plus antenne splitter</v>
          </cell>
          <cell r="J709" t="str">
            <v>Antena VHF mas divisor de antena</v>
          </cell>
          <cell r="K709"/>
          <cell r="L709"/>
          <cell r="M709"/>
          <cell r="N709"/>
          <cell r="O709"/>
          <cell r="P709"/>
        </row>
        <row r="710">
          <cell r="A710" t="str">
            <v>S330.16XN6001</v>
          </cell>
          <cell r="B710" t="str">
            <v>XN6001</v>
          </cell>
          <cell r="C710"/>
          <cell r="D710" t="str">
            <v>VHF antenna plus antenna splitter</v>
          </cell>
          <cell r="E710" t="str">
            <v>Antenne VHF et rotule</v>
          </cell>
          <cell r="F710" t="str">
            <v>UKW Antenne und Antennensplitter</v>
          </cell>
          <cell r="G710"/>
          <cell r="H710"/>
          <cell r="I710" t="str">
            <v>VHF antenne plus antenne splitter</v>
          </cell>
          <cell r="J710" t="str">
            <v>Antena VHF mas divisor de antena</v>
          </cell>
          <cell r="K710"/>
          <cell r="L710"/>
          <cell r="M710"/>
          <cell r="N710"/>
          <cell r="O710"/>
          <cell r="P710"/>
        </row>
        <row r="711">
          <cell r="A711" t="str">
            <v>S450.16XN6001</v>
          </cell>
          <cell r="B711" t="str">
            <v>XN6001</v>
          </cell>
          <cell r="C711"/>
          <cell r="D711" t="str">
            <v>VHF antenna plus antenna splitter</v>
          </cell>
          <cell r="E711" t="str">
            <v>Antenne VHF et rotule</v>
          </cell>
          <cell r="F711" t="str">
            <v>UKW Antenne und Antennensplitter</v>
          </cell>
          <cell r="G711"/>
          <cell r="H711"/>
          <cell r="I711" t="str">
            <v>VHF antenne plus antenne splitter</v>
          </cell>
          <cell r="J711" t="str">
            <v>Antena VHF mas divisor de antena</v>
          </cell>
          <cell r="K711"/>
          <cell r="L711"/>
          <cell r="M711"/>
          <cell r="N711"/>
          <cell r="O711"/>
          <cell r="P711"/>
        </row>
        <row r="712">
          <cell r="A712" t="str">
            <v>S450.16XN6001</v>
          </cell>
          <cell r="B712" t="str">
            <v>XN6001</v>
          </cell>
          <cell r="C712"/>
          <cell r="D712" t="str">
            <v>VHF antenna plus antenna splitter</v>
          </cell>
          <cell r="E712" t="str">
            <v>Antenne VHF et rotule</v>
          </cell>
          <cell r="F712" t="str">
            <v>UKW Antenne und Antennensplitter</v>
          </cell>
          <cell r="G712"/>
          <cell r="H712"/>
          <cell r="I712" t="str">
            <v>VHF antenne plus antenne splitter</v>
          </cell>
          <cell r="J712" t="str">
            <v>Antena VHF mas divisor de antena</v>
          </cell>
          <cell r="K712"/>
          <cell r="L712"/>
          <cell r="M712"/>
          <cell r="N712"/>
          <cell r="O712"/>
          <cell r="P712"/>
        </row>
        <row r="713">
          <cell r="A713" t="str">
            <v>C330.16XN6002</v>
          </cell>
          <cell r="B713" t="str">
            <v>XN6002</v>
          </cell>
          <cell r="C713"/>
          <cell r="D713" t="str">
            <v>Antenna for 4G/WiFi (Internet)</v>
          </cell>
          <cell r="E713" t="str">
            <v>Antenne 4G / Wifi</v>
          </cell>
          <cell r="F713" t="str">
            <v>Antenne für Breitband 4G/WiFi (Internet)</v>
          </cell>
          <cell r="G713"/>
          <cell r="H713"/>
          <cell r="I713" t="str">
            <v>Antenne for 4G/WiFi (internet)</v>
          </cell>
          <cell r="J713" t="str">
            <v>Antena 4G/ Wifi (internet)</v>
          </cell>
          <cell r="K713"/>
          <cell r="L713"/>
          <cell r="M713" t="str">
            <v>X</v>
          </cell>
          <cell r="N713">
            <v>1956.0483870967744</v>
          </cell>
          <cell r="O713"/>
          <cell r="P713">
            <v>1050</v>
          </cell>
        </row>
        <row r="714">
          <cell r="A714" t="str">
            <v>F380.16XN6002</v>
          </cell>
          <cell r="B714" t="str">
            <v>XN6002</v>
          </cell>
          <cell r="C714"/>
          <cell r="D714" t="str">
            <v>Antenna for 4G WiFi (internet)</v>
          </cell>
          <cell r="E714" t="str">
            <v>Antenne 4G / Wifi</v>
          </cell>
          <cell r="F714" t="str">
            <v>Antenne für Breitband 4G/WiFi (Internet)</v>
          </cell>
          <cell r="G714"/>
          <cell r="H714"/>
          <cell r="I714" t="str">
            <v>Broadband / Phone/Internet Antenna</v>
          </cell>
          <cell r="J714" t="str">
            <v>Antena 4G/ Wifi (internet)</v>
          </cell>
          <cell r="K714"/>
          <cell r="L714"/>
          <cell r="M714" t="str">
            <v>X</v>
          </cell>
          <cell r="N714">
            <v>1956.0483870967744</v>
          </cell>
          <cell r="O714"/>
          <cell r="P714">
            <v>1050</v>
          </cell>
        </row>
        <row r="715">
          <cell r="A715" t="str">
            <v>F450.16XN6002</v>
          </cell>
          <cell r="B715" t="str">
            <v>XN6002</v>
          </cell>
          <cell r="C715"/>
          <cell r="D715" t="str">
            <v>Antenna for 4G/WiFi (internet)</v>
          </cell>
          <cell r="E715" t="str">
            <v>Antenne 4G / Wifi</v>
          </cell>
          <cell r="F715" t="str">
            <v>Antenne für Breitband 4G/WiFi (Internet)</v>
          </cell>
          <cell r="G715"/>
          <cell r="H715"/>
          <cell r="I715" t="str">
            <v>Broadband / Phone/Internet Antenna</v>
          </cell>
          <cell r="J715" t="str">
            <v>Antena 4G/ Wifi (internet)</v>
          </cell>
          <cell r="K715"/>
          <cell r="L715"/>
          <cell r="M715" t="str">
            <v>X</v>
          </cell>
          <cell r="N715">
            <v>1956.0483870967744</v>
          </cell>
          <cell r="O715"/>
          <cell r="P715">
            <v>1050</v>
          </cell>
        </row>
        <row r="716">
          <cell r="A716" t="str">
            <v>F530.16XN6002</v>
          </cell>
          <cell r="B716" t="str">
            <v>XN6002</v>
          </cell>
          <cell r="C716"/>
          <cell r="D716" t="str">
            <v>Antenna for 4G/WiFi (internet)</v>
          </cell>
          <cell r="E716" t="str">
            <v>Antenne 4G / Wifi</v>
          </cell>
          <cell r="F716" t="str">
            <v>Antenne für Breitband 4G/WiFi (Internet)</v>
          </cell>
          <cell r="G716"/>
          <cell r="H716"/>
          <cell r="I716" t="str">
            <v>Broadband / Phone/Internet Antenna</v>
          </cell>
          <cell r="J716" t="str">
            <v>Antena 4G/ Wifi (internet)</v>
          </cell>
          <cell r="K716"/>
          <cell r="L716"/>
          <cell r="M716" t="str">
            <v>X</v>
          </cell>
          <cell r="N716">
            <v>1956.0483870967744</v>
          </cell>
          <cell r="O716"/>
          <cell r="P716">
            <v>1050</v>
          </cell>
        </row>
        <row r="717">
          <cell r="A717" t="str">
            <v>S330.16XN6002</v>
          </cell>
          <cell r="B717" t="str">
            <v>XN6002</v>
          </cell>
          <cell r="C717"/>
          <cell r="D717" t="str">
            <v>Antenna for 4G/WiFi (internet)</v>
          </cell>
          <cell r="E717" t="str">
            <v>Antenne 4G / Wifi</v>
          </cell>
          <cell r="F717" t="str">
            <v>Antenne für Breitband 4G/WiFi (Internet)</v>
          </cell>
          <cell r="G717"/>
          <cell r="H717"/>
          <cell r="I717" t="str">
            <v>Antenne for 4G/WiFi (internet)</v>
          </cell>
          <cell r="J717" t="str">
            <v>Antena 4G/ Wifi (internet)</v>
          </cell>
          <cell r="K717"/>
          <cell r="L717"/>
          <cell r="M717" t="str">
            <v>X</v>
          </cell>
          <cell r="N717">
            <v>1956.0483870967744</v>
          </cell>
          <cell r="O717"/>
          <cell r="P717">
            <v>1050</v>
          </cell>
        </row>
        <row r="718">
          <cell r="A718" t="str">
            <v>S450.16XN6002</v>
          </cell>
          <cell r="B718" t="str">
            <v>XN6002</v>
          </cell>
          <cell r="C718"/>
          <cell r="D718" t="str">
            <v>Antenna for 4G/WiFi (internet)</v>
          </cell>
          <cell r="E718" t="str">
            <v>Antenne 4G / Wifi</v>
          </cell>
          <cell r="F718" t="str">
            <v>Antenne für Breitband 4G/WiFi (Internet)</v>
          </cell>
          <cell r="G718"/>
          <cell r="H718"/>
          <cell r="I718" t="str">
            <v>Broadband / Phone/Internet Antenna</v>
          </cell>
          <cell r="J718" t="str">
            <v>Antena 4G/ Wifi (internet)</v>
          </cell>
          <cell r="K718"/>
          <cell r="L718"/>
          <cell r="M718" t="str">
            <v>X</v>
          </cell>
          <cell r="N718">
            <v>1956.0483870967744</v>
          </cell>
          <cell r="O718"/>
          <cell r="P718">
            <v>1050</v>
          </cell>
        </row>
        <row r="719">
          <cell r="A719" t="str">
            <v>C330.16XN9200</v>
          </cell>
          <cell r="B719" t="str">
            <v>XN9200</v>
          </cell>
          <cell r="C719"/>
          <cell r="D719" t="str">
            <v>Remote Control Spotlight</v>
          </cell>
          <cell r="E719" t="str">
            <v>Télécommande Spot électriques</v>
          </cell>
          <cell r="F719" t="str">
            <v>Suchscheinwerfer mit Fernbedienung</v>
          </cell>
          <cell r="G719"/>
          <cell r="H719"/>
          <cell r="I719" t="str">
            <v>Zoeklicht, op afstand bedienbaar</v>
          </cell>
          <cell r="J719" t="str">
            <v>Faro pirata con control remoto</v>
          </cell>
          <cell r="K719"/>
          <cell r="L719"/>
          <cell r="M719" t="str">
            <v>X</v>
          </cell>
          <cell r="N719">
            <v>1285.4032258064519</v>
          </cell>
          <cell r="O719"/>
          <cell r="P719">
            <v>690</v>
          </cell>
        </row>
        <row r="720">
          <cell r="A720" t="str">
            <v>C330.16XN9200</v>
          </cell>
          <cell r="B720" t="str">
            <v>XN9200</v>
          </cell>
          <cell r="C720"/>
          <cell r="D720" t="str">
            <v>Remote Control Spotlight</v>
          </cell>
          <cell r="E720" t="str">
            <v>Télécommande Spot électriques</v>
          </cell>
          <cell r="F720" t="str">
            <v>Suchscheinwerfer mit Fernbedienung</v>
          </cell>
          <cell r="G720"/>
          <cell r="H720"/>
          <cell r="I720" t="str">
            <v>Zoeklicht, op afstand bedienbaar</v>
          </cell>
          <cell r="J720" t="str">
            <v>Faro pirata con control remoto</v>
          </cell>
          <cell r="K720"/>
          <cell r="L720"/>
          <cell r="M720"/>
          <cell r="N720"/>
          <cell r="O720"/>
          <cell r="P720"/>
        </row>
        <row r="721">
          <cell r="A721" t="str">
            <v>C330.16XN9200</v>
          </cell>
          <cell r="B721" t="str">
            <v>XN9200</v>
          </cell>
          <cell r="C721"/>
          <cell r="D721" t="str">
            <v>Remote Control Spotlight</v>
          </cell>
          <cell r="E721" t="str">
            <v>Télécommande Spot électriques</v>
          </cell>
          <cell r="F721" t="str">
            <v>Suchscheinwerfer mit Fernbedienung</v>
          </cell>
          <cell r="G721"/>
          <cell r="H721"/>
          <cell r="I721" t="str">
            <v>Zoeklicht, op afstand bedienbaar</v>
          </cell>
          <cell r="J721" t="str">
            <v>Faro pirata con control remoto</v>
          </cell>
          <cell r="K721"/>
          <cell r="L721"/>
          <cell r="M721"/>
          <cell r="N721"/>
          <cell r="O721"/>
          <cell r="P721"/>
        </row>
        <row r="722">
          <cell r="A722" t="str">
            <v>F380.16XN9200</v>
          </cell>
          <cell r="B722" t="str">
            <v>XN9200</v>
          </cell>
          <cell r="C722"/>
          <cell r="D722" t="str">
            <v>Remote Control Spotlight</v>
          </cell>
          <cell r="E722" t="str">
            <v>Télécommande Spot électriques</v>
          </cell>
          <cell r="F722" t="str">
            <v>Suchscheinwerfer mit Fernbedienung</v>
          </cell>
          <cell r="G722"/>
          <cell r="H722"/>
          <cell r="I722" t="str">
            <v>Op afstandbedienbaar zoeklicht</v>
          </cell>
          <cell r="J722" t="str">
            <v>Faro pirata con control remoto</v>
          </cell>
          <cell r="K722"/>
          <cell r="L722"/>
          <cell r="M722" t="str">
            <v>X</v>
          </cell>
          <cell r="N722">
            <v>1657.983870967742</v>
          </cell>
          <cell r="O722"/>
          <cell r="P722">
            <v>890</v>
          </cell>
        </row>
        <row r="723">
          <cell r="A723" t="str">
            <v>F450.16XN9200</v>
          </cell>
          <cell r="B723" t="str">
            <v>XN9200</v>
          </cell>
          <cell r="C723"/>
          <cell r="D723" t="str">
            <v>Remote Control Spotlight</v>
          </cell>
          <cell r="E723" t="str">
            <v>Télécommande Spot électriques</v>
          </cell>
          <cell r="F723" t="str">
            <v>Suchscheinwerfer mit Fernbedienung</v>
          </cell>
          <cell r="G723"/>
          <cell r="H723"/>
          <cell r="I723" t="str">
            <v>Op afstandbedienbaar zoeklicht</v>
          </cell>
          <cell r="J723" t="str">
            <v>Faro pirata con control remoto</v>
          </cell>
          <cell r="K723"/>
          <cell r="L723"/>
          <cell r="M723" t="str">
            <v>X</v>
          </cell>
          <cell r="N723">
            <v>1657.983870967742</v>
          </cell>
          <cell r="O723"/>
          <cell r="P723">
            <v>890</v>
          </cell>
        </row>
        <row r="724">
          <cell r="A724" t="str">
            <v>F530.16XN9200</v>
          </cell>
          <cell r="B724" t="str">
            <v>XN9200</v>
          </cell>
          <cell r="C724"/>
          <cell r="D724" t="str">
            <v>Remote Control Spotlight</v>
          </cell>
          <cell r="E724" t="str">
            <v>Télécommande Spot électriques</v>
          </cell>
          <cell r="F724" t="str">
            <v>Suchscheinwerfer mit Fernbedienung</v>
          </cell>
          <cell r="G724"/>
          <cell r="H724"/>
          <cell r="I724" t="str">
            <v>Op afstandbedienbaar zoeklicht</v>
          </cell>
          <cell r="J724" t="str">
            <v>Faro pirata con control remoto</v>
          </cell>
          <cell r="K724"/>
          <cell r="L724"/>
          <cell r="M724" t="str">
            <v>X</v>
          </cell>
          <cell r="N724">
            <v>1657.983870967742</v>
          </cell>
          <cell r="O724"/>
          <cell r="P724">
            <v>890</v>
          </cell>
        </row>
        <row r="725">
          <cell r="A725" t="str">
            <v>S330.16XN9200</v>
          </cell>
          <cell r="B725" t="str">
            <v>XN9200</v>
          </cell>
          <cell r="C725"/>
          <cell r="D725" t="str">
            <v>Remote Control Spotlight</v>
          </cell>
          <cell r="E725" t="str">
            <v>Télécommande Spot électriques</v>
          </cell>
          <cell r="F725" t="str">
            <v>Suchscheinwerfer mit Fernbedienung</v>
          </cell>
          <cell r="G725"/>
          <cell r="H725"/>
          <cell r="I725" t="str">
            <v>Zoeklicht, op afstand bedienbaar</v>
          </cell>
          <cell r="J725" t="str">
            <v>Faro pirata con control remoto</v>
          </cell>
          <cell r="K725"/>
          <cell r="L725"/>
          <cell r="M725" t="str">
            <v>X</v>
          </cell>
          <cell r="N725">
            <v>1285.4032258064519</v>
          </cell>
          <cell r="O725"/>
          <cell r="P725">
            <v>690</v>
          </cell>
        </row>
        <row r="726">
          <cell r="A726" t="str">
            <v>S330.16XN9200</v>
          </cell>
          <cell r="B726" t="str">
            <v>XN9200</v>
          </cell>
          <cell r="C726"/>
          <cell r="D726" t="str">
            <v>Remote Control Spotlight</v>
          </cell>
          <cell r="E726" t="str">
            <v>Télécommande Spot électriques</v>
          </cell>
          <cell r="F726" t="str">
            <v>Suchscheinwerfer mit Fernbedienung</v>
          </cell>
          <cell r="G726"/>
          <cell r="H726"/>
          <cell r="I726" t="str">
            <v>Zoeklicht, op afstand bedienbaar</v>
          </cell>
          <cell r="J726" t="str">
            <v>Faro pirata con control remoto</v>
          </cell>
          <cell r="K726"/>
          <cell r="L726"/>
          <cell r="M726"/>
          <cell r="N726"/>
          <cell r="O726"/>
          <cell r="P726"/>
        </row>
        <row r="727">
          <cell r="A727" t="str">
            <v>S330.16XN9200</v>
          </cell>
          <cell r="B727" t="str">
            <v>XN9200</v>
          </cell>
          <cell r="C727"/>
          <cell r="D727" t="str">
            <v>Remote Control Spotlight</v>
          </cell>
          <cell r="E727" t="str">
            <v>Télécommande Spot électriques</v>
          </cell>
          <cell r="F727" t="str">
            <v>Suchscheinwerfer mit Fernbedienung</v>
          </cell>
          <cell r="G727"/>
          <cell r="H727"/>
          <cell r="I727" t="str">
            <v>Zoeklicht, op afstand bedienbaar</v>
          </cell>
          <cell r="J727" t="str">
            <v>Faro pirata con control remoto</v>
          </cell>
          <cell r="K727"/>
          <cell r="L727"/>
          <cell r="M727"/>
          <cell r="N727"/>
          <cell r="O727"/>
          <cell r="P727"/>
        </row>
        <row r="728">
          <cell r="A728" t="str">
            <v>S450.16XN9200</v>
          </cell>
          <cell r="B728" t="str">
            <v>XN9200</v>
          </cell>
          <cell r="C728"/>
          <cell r="D728" t="str">
            <v>Remote Control Spotlight</v>
          </cell>
          <cell r="E728" t="str">
            <v>Télécommande Spot électriques</v>
          </cell>
          <cell r="F728" t="str">
            <v>Suchscheinwerfer mit Fernbedienung</v>
          </cell>
          <cell r="G728"/>
          <cell r="H728"/>
          <cell r="I728" t="str">
            <v>Op afstandbedienbaar zoeklicht</v>
          </cell>
          <cell r="J728" t="str">
            <v>Faro pirata con control remoto</v>
          </cell>
          <cell r="K728"/>
          <cell r="L728"/>
          <cell r="M728" t="str">
            <v>X</v>
          </cell>
          <cell r="N728">
            <v>1285.4032258064519</v>
          </cell>
          <cell r="O728"/>
          <cell r="P728">
            <v>690</v>
          </cell>
        </row>
        <row r="729">
          <cell r="A729" t="str">
            <v>C330.16XU1000</v>
          </cell>
          <cell r="B729" t="str">
            <v>XU1000</v>
          </cell>
          <cell r="C729"/>
          <cell r="D729" t="str">
            <v>Upholstery scheme Baltimore (according to colour cards)</v>
          </cell>
          <cell r="E729" t="str">
            <v>Tissu finition Baltimore</v>
          </cell>
          <cell r="F729" t="str">
            <v>Polster, innen, Ausführung: Baltimore</v>
          </cell>
          <cell r="G729"/>
          <cell r="H729"/>
          <cell r="I729" t="str">
            <v>Bekledings schema """"Baltimore</v>
          </cell>
          <cell r="J729" t="str">
            <v>Tapicería tipo""Baltimore</v>
          </cell>
          <cell r="K729" t="str">
            <v>X</v>
          </cell>
          <cell r="L729"/>
          <cell r="M729"/>
          <cell r="N729" t="str">
            <v>Standard</v>
          </cell>
          <cell r="O729"/>
          <cell r="P729" t="str">
            <v>standard</v>
          </cell>
        </row>
        <row r="730">
          <cell r="A730" t="str">
            <v>F380.16XU1000</v>
          </cell>
          <cell r="B730" t="str">
            <v>XU1000</v>
          </cell>
          <cell r="C730"/>
          <cell r="D730" t="str">
            <v>Upholstery scheme Baltimore (according to colour cards)</v>
          </cell>
          <cell r="E730" t="str">
            <v>Tissu finition Baltimore</v>
          </cell>
          <cell r="F730" t="str">
            <v>Polster, innen, Ausführung: Baltimore</v>
          </cell>
          <cell r="G730"/>
          <cell r="H730"/>
          <cell r="I730" t="str">
            <v>Bekleding """"Baltimore</v>
          </cell>
          <cell r="J730" t="str">
            <v>Tapicería tipo""Baltimore</v>
          </cell>
          <cell r="K730" t="str">
            <v>X</v>
          </cell>
          <cell r="L730"/>
          <cell r="M730"/>
          <cell r="N730" t="str">
            <v>Standard</v>
          </cell>
          <cell r="O730"/>
          <cell r="P730" t="str">
            <v>standard</v>
          </cell>
        </row>
        <row r="731">
          <cell r="A731" t="str">
            <v>F450.16XU1000</v>
          </cell>
          <cell r="B731" t="str">
            <v>XU1000</v>
          </cell>
          <cell r="C731"/>
          <cell r="D731" t="str">
            <v>Upholstery scheme Baltimore (according to colour cards)</v>
          </cell>
          <cell r="E731" t="str">
            <v>Tissu finition Baltimore</v>
          </cell>
          <cell r="F731" t="str">
            <v>Polster, innen, Ausführung: Baltimore</v>
          </cell>
          <cell r="G731"/>
          <cell r="H731"/>
          <cell r="I731" t="str">
            <v>Bekleding """"Baltimore</v>
          </cell>
          <cell r="J731" t="str">
            <v>Tapicería tipo""Baltimore</v>
          </cell>
          <cell r="K731" t="str">
            <v>X</v>
          </cell>
          <cell r="L731"/>
          <cell r="M731"/>
          <cell r="N731" t="str">
            <v>Standard</v>
          </cell>
          <cell r="O731"/>
          <cell r="P731" t="str">
            <v>standard</v>
          </cell>
        </row>
        <row r="732">
          <cell r="A732" t="str">
            <v>F530.16XU1000</v>
          </cell>
          <cell r="B732" t="str">
            <v>XU1000</v>
          </cell>
          <cell r="C732"/>
          <cell r="D732" t="str">
            <v>Upholstery scheme Baltimore (according to colour cards)</v>
          </cell>
          <cell r="E732" t="str">
            <v>Tissu finition Baltimore</v>
          </cell>
          <cell r="F732" t="str">
            <v>Polster, innen, Ausführung: Baltimore</v>
          </cell>
          <cell r="G732"/>
          <cell r="H732"/>
          <cell r="I732" t="str">
            <v>Bekleding """"Baltimore</v>
          </cell>
          <cell r="J732" t="str">
            <v>Tapicería tipo""Baltimore</v>
          </cell>
          <cell r="K732" t="str">
            <v>X</v>
          </cell>
          <cell r="L732"/>
          <cell r="M732"/>
          <cell r="N732" t="str">
            <v>Standard</v>
          </cell>
          <cell r="O732"/>
          <cell r="P732" t="str">
            <v>standard</v>
          </cell>
        </row>
        <row r="733">
          <cell r="A733" t="str">
            <v>S330.16XU1000</v>
          </cell>
          <cell r="B733" t="str">
            <v>XU1000</v>
          </cell>
          <cell r="C733"/>
          <cell r="D733" t="str">
            <v>Upholstery scheme Baltimore (according to colour cards)</v>
          </cell>
          <cell r="E733" t="str">
            <v>Tissu finition Baltimore</v>
          </cell>
          <cell r="F733" t="str">
            <v>Polster, innen, Ausführung: Baltimore</v>
          </cell>
          <cell r="G733"/>
          <cell r="H733"/>
          <cell r="I733" t="str">
            <v>Bekledings schema """"Baltimore</v>
          </cell>
          <cell r="J733" t="str">
            <v>Tapicería tipo""Baltimore</v>
          </cell>
          <cell r="K733" t="str">
            <v>X</v>
          </cell>
          <cell r="L733"/>
          <cell r="M733"/>
          <cell r="N733" t="str">
            <v>Standard</v>
          </cell>
          <cell r="O733"/>
          <cell r="P733" t="str">
            <v>standard</v>
          </cell>
        </row>
        <row r="734">
          <cell r="A734" t="str">
            <v>S450.16XU1000</v>
          </cell>
          <cell r="B734" t="str">
            <v>XU1000</v>
          </cell>
          <cell r="C734"/>
          <cell r="D734" t="str">
            <v>Upholstery scheme Baltimore (according to colour cards)</v>
          </cell>
          <cell r="E734" t="str">
            <v>Tissu finition Baltimore</v>
          </cell>
          <cell r="F734" t="str">
            <v>Polster, innen, Ausführung: Baltimore</v>
          </cell>
          <cell r="G734"/>
          <cell r="H734"/>
          <cell r="I734" t="str">
            <v>Bekleding """"Baltimore</v>
          </cell>
          <cell r="J734" t="str">
            <v>Tapicería tipo""Baltimore</v>
          </cell>
          <cell r="K734" t="str">
            <v>X</v>
          </cell>
          <cell r="L734"/>
          <cell r="M734"/>
          <cell r="N734" t="str">
            <v>Standard</v>
          </cell>
          <cell r="O734"/>
          <cell r="P734" t="str">
            <v>standard</v>
          </cell>
        </row>
        <row r="735">
          <cell r="A735" t="str">
            <v>C330.16XU1001</v>
          </cell>
          <cell r="B735" t="str">
            <v>XU1001</v>
          </cell>
          <cell r="C735"/>
          <cell r="D735" t="str">
            <v>Upholstery scheme Capetown (according to colour cards)</v>
          </cell>
          <cell r="E735" t="str">
            <v>Tissu finition Capetown</v>
          </cell>
          <cell r="F735" t="str">
            <v>Polster, innen, Ausführung: Capetown</v>
          </cell>
          <cell r="G735"/>
          <cell r="H735"/>
          <cell r="I735" t="str">
            <v>Bekledings schema """"Capetown</v>
          </cell>
          <cell r="J735" t="str">
            <v>Tapicería tipo ""Capetown</v>
          </cell>
          <cell r="K735"/>
          <cell r="L735" t="str">
            <v>X</v>
          </cell>
          <cell r="M735"/>
          <cell r="N735">
            <v>1695.2419354838712</v>
          </cell>
          <cell r="O735"/>
          <cell r="P735">
            <v>910</v>
          </cell>
        </row>
        <row r="736">
          <cell r="A736" t="str">
            <v>F380.16XU1001</v>
          </cell>
          <cell r="B736" t="str">
            <v>XU1001</v>
          </cell>
          <cell r="C736"/>
          <cell r="D736" t="str">
            <v>Upholstery scheme Capetown (according to colour cards)</v>
          </cell>
          <cell r="E736" t="str">
            <v>Tissu finition Capetown</v>
          </cell>
          <cell r="F736" t="str">
            <v>Polster, innen, Ausführung: Capetown</v>
          </cell>
          <cell r="G736"/>
          <cell r="H736"/>
          <cell r="I736" t="str">
            <v>Bekleding """"Capetown</v>
          </cell>
          <cell r="J736" t="str">
            <v>Tapicería tipo ""Capetown</v>
          </cell>
          <cell r="K736"/>
          <cell r="L736" t="str">
            <v>X</v>
          </cell>
          <cell r="M736"/>
          <cell r="N736">
            <v>1657.983870967742</v>
          </cell>
          <cell r="O736"/>
          <cell r="P736">
            <v>890</v>
          </cell>
        </row>
        <row r="737">
          <cell r="A737" t="str">
            <v>F450.16XU1001</v>
          </cell>
          <cell r="B737" t="str">
            <v>XU1001</v>
          </cell>
          <cell r="C737"/>
          <cell r="D737" t="str">
            <v>Upholstery scheme Capetown (according to colour cards)</v>
          </cell>
          <cell r="E737" t="str">
            <v>Tissu finition Capetown</v>
          </cell>
          <cell r="F737" t="str">
            <v>Polster, innen, Ausführung: Capetown</v>
          </cell>
          <cell r="G737"/>
          <cell r="H737"/>
          <cell r="I737" t="str">
            <v>Bekleding """"Capetown</v>
          </cell>
          <cell r="J737" t="str">
            <v>Tapicería tipo ""Capetown</v>
          </cell>
          <cell r="K737"/>
          <cell r="L737" t="str">
            <v>X</v>
          </cell>
          <cell r="M737"/>
          <cell r="N737">
            <v>2775.7258064516132</v>
          </cell>
          <cell r="O737"/>
          <cell r="P737">
            <v>1490</v>
          </cell>
        </row>
        <row r="738">
          <cell r="A738" t="str">
            <v>F530.16XU1001</v>
          </cell>
          <cell r="B738" t="str">
            <v>XU1001</v>
          </cell>
          <cell r="C738"/>
          <cell r="D738" t="str">
            <v>Upholstery scheme Capetown (according to colour cards)</v>
          </cell>
          <cell r="E738" t="str">
            <v>Tissu finition Capetown</v>
          </cell>
          <cell r="F738" t="str">
            <v>Polster, innen, Ausführung: Capetown</v>
          </cell>
          <cell r="G738"/>
          <cell r="H738"/>
          <cell r="I738" t="str">
            <v>Bekleding """"Capetown</v>
          </cell>
          <cell r="J738" t="str">
            <v>Tapicería tipo ""Capetown</v>
          </cell>
          <cell r="K738"/>
          <cell r="L738" t="str">
            <v>X</v>
          </cell>
          <cell r="M738"/>
          <cell r="N738">
            <v>5495.5645161290331</v>
          </cell>
          <cell r="O738"/>
          <cell r="P738">
            <v>2950</v>
          </cell>
        </row>
        <row r="739">
          <cell r="A739" t="str">
            <v>S330.16XU1001</v>
          </cell>
          <cell r="B739" t="str">
            <v>XU1001</v>
          </cell>
          <cell r="C739"/>
          <cell r="D739" t="str">
            <v>Upholstery scheme Capetown (according to colour cards)</v>
          </cell>
          <cell r="E739" t="str">
            <v>Tissu finition Capetown</v>
          </cell>
          <cell r="F739" t="str">
            <v>Polster, innen, Ausführung: Capetown</v>
          </cell>
          <cell r="G739"/>
          <cell r="H739"/>
          <cell r="I739" t="str">
            <v>Bekledings schema """"Capetown</v>
          </cell>
          <cell r="J739" t="str">
            <v>Tapicería tipo ""Capetown</v>
          </cell>
          <cell r="K739"/>
          <cell r="L739" t="str">
            <v>X</v>
          </cell>
          <cell r="M739"/>
          <cell r="N739">
            <v>1695.2419354838712</v>
          </cell>
          <cell r="O739"/>
          <cell r="P739">
            <v>910</v>
          </cell>
        </row>
        <row r="740">
          <cell r="A740" t="str">
            <v>S450.16XU1001</v>
          </cell>
          <cell r="B740" t="str">
            <v>XU1001</v>
          </cell>
          <cell r="C740"/>
          <cell r="D740" t="str">
            <v>Upholstery scheme Capetown (according to colour cards)</v>
          </cell>
          <cell r="E740" t="str">
            <v>Tissu finition Capetown</v>
          </cell>
          <cell r="F740" t="str">
            <v>Polster, innen, Ausführung: Capetown</v>
          </cell>
          <cell r="G740"/>
          <cell r="H740"/>
          <cell r="I740" t="str">
            <v>Bekleding """"Capetown</v>
          </cell>
          <cell r="J740" t="str">
            <v>Tapicería tipo ""Capetown</v>
          </cell>
          <cell r="K740"/>
          <cell r="L740" t="str">
            <v>X</v>
          </cell>
          <cell r="M740"/>
          <cell r="N740">
            <v>2608.0645161290327</v>
          </cell>
          <cell r="O740"/>
          <cell r="P740">
            <v>1400</v>
          </cell>
        </row>
        <row r="741">
          <cell r="A741" t="str">
            <v>C330.16XU1002</v>
          </cell>
          <cell r="B741" t="str">
            <v>XU1002</v>
          </cell>
          <cell r="C741"/>
          <cell r="D741" t="str">
            <v>Upholstery scheme Long Island (according to colour cards)</v>
          </cell>
          <cell r="E741" t="str">
            <v>Tissu finition Longisland</v>
          </cell>
          <cell r="F741" t="str">
            <v>Polster, innen, Ausführung: Long Island</v>
          </cell>
          <cell r="G741"/>
          <cell r="H741"/>
          <cell r="I741" t="str">
            <v>Bekledings schema """"Long Island</v>
          </cell>
          <cell r="J741" t="str">
            <v>Tapicería tipo ""Long Island</v>
          </cell>
          <cell r="K741"/>
          <cell r="L741" t="str">
            <v>X</v>
          </cell>
          <cell r="M741"/>
          <cell r="N741">
            <v>4470.9677419354839</v>
          </cell>
          <cell r="O741"/>
          <cell r="P741">
            <v>2400</v>
          </cell>
        </row>
        <row r="742">
          <cell r="A742" t="str">
            <v>F380.16XU1002</v>
          </cell>
          <cell r="B742" t="str">
            <v>XU1002</v>
          </cell>
          <cell r="C742"/>
          <cell r="D742" t="str">
            <v>Upholstery scheme Long Island (according to colour cards)</v>
          </cell>
          <cell r="E742" t="str">
            <v>Tissu finition Longisland</v>
          </cell>
          <cell r="F742" t="str">
            <v>Polster, innen, Ausführung: Long Island</v>
          </cell>
          <cell r="G742"/>
          <cell r="H742"/>
          <cell r="I742" t="str">
            <v>Bekleding """"Longisland</v>
          </cell>
          <cell r="J742" t="str">
            <v>Tapicería tipo ""Long Island</v>
          </cell>
          <cell r="K742"/>
          <cell r="L742" t="str">
            <v>X</v>
          </cell>
          <cell r="M742"/>
          <cell r="N742">
            <v>4843.5483870967755</v>
          </cell>
          <cell r="O742"/>
          <cell r="P742">
            <v>2600</v>
          </cell>
        </row>
        <row r="743">
          <cell r="A743" t="str">
            <v>F450.16XU1002</v>
          </cell>
          <cell r="B743" t="str">
            <v>XU1002</v>
          </cell>
          <cell r="C743"/>
          <cell r="D743" t="str">
            <v>Upholstery scheme Long Island (according to colour cards)</v>
          </cell>
          <cell r="E743" t="str">
            <v>Tissu finition Longisland</v>
          </cell>
          <cell r="F743" t="str">
            <v>Polster, innen, Ausführung: Long Island</v>
          </cell>
          <cell r="G743"/>
          <cell r="H743"/>
          <cell r="I743" t="str">
            <v>Bekleding """"Longisland</v>
          </cell>
          <cell r="J743" t="str">
            <v>Tapicería tipo ""Long Island</v>
          </cell>
          <cell r="K743"/>
          <cell r="L743" t="str">
            <v>X</v>
          </cell>
          <cell r="M743"/>
          <cell r="N743">
            <v>7358.4677419354848</v>
          </cell>
          <cell r="O743"/>
          <cell r="P743">
            <v>3950</v>
          </cell>
        </row>
        <row r="744">
          <cell r="A744" t="str">
            <v>F530.16XU1002</v>
          </cell>
          <cell r="B744" t="str">
            <v>XU1002</v>
          </cell>
          <cell r="C744"/>
          <cell r="D744" t="str">
            <v>Upholstery scheme Long Island (according to colour cards)</v>
          </cell>
          <cell r="E744" t="str">
            <v>Tissu finition Longisland</v>
          </cell>
          <cell r="F744" t="str">
            <v>Polster, innen, Ausführung: Long Island</v>
          </cell>
          <cell r="G744"/>
          <cell r="H744"/>
          <cell r="I744" t="str">
            <v>Bekleding """"Longisland</v>
          </cell>
          <cell r="J744" t="str">
            <v>Tapicería tipo ""Long Island</v>
          </cell>
          <cell r="K744"/>
          <cell r="L744" t="str">
            <v>X</v>
          </cell>
          <cell r="M744"/>
          <cell r="N744">
            <v>9128.2258064516136</v>
          </cell>
          <cell r="O744"/>
          <cell r="P744">
            <v>4900</v>
          </cell>
        </row>
        <row r="745">
          <cell r="A745" t="str">
            <v>S330.16XU1002</v>
          </cell>
          <cell r="B745" t="str">
            <v>XU1002</v>
          </cell>
          <cell r="C745"/>
          <cell r="D745" t="str">
            <v>Upholstery scheme Long Island (according to colour cards)</v>
          </cell>
          <cell r="E745" t="str">
            <v>Tissu finition Longisland</v>
          </cell>
          <cell r="F745" t="str">
            <v>Polster, innen, Ausführung: Long Island</v>
          </cell>
          <cell r="G745"/>
          <cell r="H745"/>
          <cell r="I745" t="str">
            <v>Bekledings schema """"Long Island</v>
          </cell>
          <cell r="J745" t="str">
            <v>Tapicería tipo ""Long Island</v>
          </cell>
          <cell r="K745"/>
          <cell r="L745" t="str">
            <v>X</v>
          </cell>
          <cell r="M745"/>
          <cell r="N745">
            <v>4470.9677419354839</v>
          </cell>
          <cell r="O745"/>
          <cell r="P745">
            <v>2400</v>
          </cell>
        </row>
        <row r="746">
          <cell r="A746" t="str">
            <v>S450.16XU1002</v>
          </cell>
          <cell r="B746" t="str">
            <v>XU1002</v>
          </cell>
          <cell r="C746"/>
          <cell r="D746" t="str">
            <v>Upholstery scheme Long Island (according to colour cards)</v>
          </cell>
          <cell r="E746" t="str">
            <v>Tissu finition Longisland</v>
          </cell>
          <cell r="F746" t="str">
            <v>Polster, innen, Ausführung: Long Island</v>
          </cell>
          <cell r="G746"/>
          <cell r="H746"/>
          <cell r="I746" t="str">
            <v>Bekleding """"Longisland</v>
          </cell>
          <cell r="J746" t="str">
            <v>Tapicería tipo ""Long Island</v>
          </cell>
          <cell r="K746"/>
          <cell r="L746" t="str">
            <v>X</v>
          </cell>
          <cell r="M746"/>
          <cell r="N746">
            <v>5402.4193548387102</v>
          </cell>
          <cell r="O746"/>
          <cell r="P746">
            <v>2900</v>
          </cell>
        </row>
        <row r="747">
          <cell r="A747" t="str">
            <v>C330.16XU1005</v>
          </cell>
          <cell r="B747" t="str">
            <v>XU1005</v>
          </cell>
          <cell r="C747"/>
          <cell r="D747" t="str">
            <v>Upgraded upholstery in salon, square stitched design with pillows</v>
          </cell>
          <cell r="E747" t="str">
            <v>Finition supérieure dans salon avec coussins carrés et points de sellier</v>
          </cell>
          <cell r="F747" t="str">
            <v>Polster, innen, hochwertiges Designpolster im Salon</v>
          </cell>
          <cell r="G747"/>
          <cell r="H747"/>
          <cell r="I747" t="str">
            <v>Extra luxe bekleding in salon - blok gestikt design met kussens</v>
          </cell>
          <cell r="J747" t="str">
            <v>Tapiceria exclusiva en salón - Diseño de punto cuadrado con respaldo de almohadas</v>
          </cell>
          <cell r="K747"/>
          <cell r="L747"/>
          <cell r="M747" t="str">
            <v>X</v>
          </cell>
          <cell r="N747">
            <v>2049.1935483870971</v>
          </cell>
          <cell r="O747"/>
          <cell r="P747">
            <v>1100</v>
          </cell>
        </row>
        <row r="748">
          <cell r="A748" t="str">
            <v>F380.16XU1005</v>
          </cell>
          <cell r="B748" t="str">
            <v>XU1005</v>
          </cell>
          <cell r="C748"/>
          <cell r="D748" t="str">
            <v>Upgraded upholstery in salon, square stitched design with pillows</v>
          </cell>
          <cell r="E748" t="str">
            <v>Finition supérieure dans salon avec coussins carrés et points de sellier</v>
          </cell>
          <cell r="F748" t="str">
            <v>Polster, innen, hochwertiges Designpolster im Salon</v>
          </cell>
          <cell r="G748"/>
          <cell r="H748"/>
          <cell r="I748" t="str">
            <v>Extra luxe bekleding in salon - blok design met kussens</v>
          </cell>
          <cell r="J748" t="str">
            <v>Tapiceria exclusiva en salón - Diseño de punto cuadrado con respaldo de almohadas</v>
          </cell>
          <cell r="K748"/>
          <cell r="L748"/>
          <cell r="M748" t="str">
            <v>X</v>
          </cell>
          <cell r="N748">
            <v>2421.7741935483878</v>
          </cell>
          <cell r="O748"/>
          <cell r="P748">
            <v>1300</v>
          </cell>
        </row>
        <row r="749">
          <cell r="A749" t="str">
            <v>F450.16XU1005</v>
          </cell>
          <cell r="B749" t="str">
            <v>XU1005</v>
          </cell>
          <cell r="C749"/>
          <cell r="D749" t="str">
            <v>Upgraded upholstery in salon, square stitched design with pillows</v>
          </cell>
          <cell r="E749" t="str">
            <v>Finition supérieure dans salon avec coussins carrés et points de sellier</v>
          </cell>
          <cell r="F749" t="str">
            <v>Polster, innen, hochwertiges Designpolster im Salon</v>
          </cell>
          <cell r="G749"/>
          <cell r="H749"/>
          <cell r="I749" t="str">
            <v>Extra luxe bekleding in salon - blok design met kussens</v>
          </cell>
          <cell r="J749" t="str">
            <v>Tapiceria exclusiva en salón - Diseño de punto cuadrado con respaldo de almohadas</v>
          </cell>
          <cell r="K749"/>
          <cell r="L749"/>
          <cell r="M749" t="str">
            <v>X</v>
          </cell>
          <cell r="N749">
            <v>2421.7741935483878</v>
          </cell>
          <cell r="O749"/>
          <cell r="P749">
            <v>1300</v>
          </cell>
        </row>
        <row r="750">
          <cell r="A750" t="str">
            <v>F530.16XU1005</v>
          </cell>
          <cell r="B750" t="str">
            <v>XU1005</v>
          </cell>
          <cell r="C750"/>
          <cell r="D750" t="str">
            <v>Upgraded upholstery in salon, square stitched design with pillows</v>
          </cell>
          <cell r="E750" t="str">
            <v>Finition supérieure dans salon avec coussins carrés et points de sellier</v>
          </cell>
          <cell r="F750" t="str">
            <v>Polster, innen, hochwertiges Designpolster im Salon</v>
          </cell>
          <cell r="G750"/>
          <cell r="H750"/>
          <cell r="I750" t="str">
            <v>Extra luxe bekleding in salon - blok design met kussens</v>
          </cell>
          <cell r="J750" t="str">
            <v>Tapiceria exclusiva en salón - Diseño de punto cuadrado con respaldo de almohadas</v>
          </cell>
          <cell r="K750"/>
          <cell r="L750"/>
          <cell r="M750" t="str">
            <v>X</v>
          </cell>
          <cell r="N750">
            <v>2980.6451612903224</v>
          </cell>
          <cell r="O750"/>
          <cell r="P750">
            <v>1600</v>
          </cell>
        </row>
        <row r="751">
          <cell r="A751" t="str">
            <v>S330.16XU1005</v>
          </cell>
          <cell r="B751" t="str">
            <v>XU1005</v>
          </cell>
          <cell r="C751"/>
          <cell r="D751" t="str">
            <v>Upgraded upholstery in salon, square stitched design with pillows</v>
          </cell>
          <cell r="E751" t="str">
            <v>Finition supérieure dans salon avec coussins carrés et points de sellier</v>
          </cell>
          <cell r="F751" t="str">
            <v>Polster, innen, hochwertiges Designpolster im Salon</v>
          </cell>
          <cell r="G751"/>
          <cell r="H751"/>
          <cell r="I751" t="str">
            <v>Extra luxe bekleding in salon - blok gestikt design met kussens</v>
          </cell>
          <cell r="J751" t="str">
            <v>Tapiceria exclusiva en salón - Diseño de punto cuadrado con respaldo de almohadas</v>
          </cell>
          <cell r="K751"/>
          <cell r="L751"/>
          <cell r="M751" t="str">
            <v>X</v>
          </cell>
          <cell r="N751">
            <v>2049.1935483870971</v>
          </cell>
          <cell r="O751"/>
          <cell r="P751">
            <v>1100</v>
          </cell>
        </row>
        <row r="752">
          <cell r="A752" t="str">
            <v>S450.16XU1005</v>
          </cell>
          <cell r="B752" t="str">
            <v>XU1005</v>
          </cell>
          <cell r="C752"/>
          <cell r="D752" t="str">
            <v>Upgraded upholstery in salon, square stitched design with pillows</v>
          </cell>
          <cell r="E752" t="str">
            <v>Finition supérieure dans salon avec coussins carrés et points de sellier</v>
          </cell>
          <cell r="F752" t="str">
            <v>Polster, innen, hochwertiges Designpolster im Salon</v>
          </cell>
          <cell r="G752"/>
          <cell r="H752"/>
          <cell r="I752" t="str">
            <v>Extra luxe bekleding in salon - blok design met kussens</v>
          </cell>
          <cell r="J752" t="str">
            <v>Tapiceria exclusiva en salón - Diseño de punto cuadrado con respaldo de almohadas</v>
          </cell>
          <cell r="K752"/>
          <cell r="L752"/>
          <cell r="M752" t="str">
            <v>X</v>
          </cell>
          <cell r="N752">
            <v>2421.7741935483878</v>
          </cell>
          <cell r="O752"/>
          <cell r="P752">
            <v>1300</v>
          </cell>
        </row>
        <row r="753">
          <cell r="A753" t="str">
            <v>C330.16XU1010</v>
          </cell>
          <cell r="B753" t="str">
            <v>XU1010</v>
          </cell>
          <cell r="C753"/>
          <cell r="D753" t="str">
            <v>Exterior seating material and helm seat (colour Sardinia Gull Wing) (according to colour cards)</v>
          </cell>
          <cell r="E753" t="str">
            <v>Sellerie extérieure ( couleur Sardinia Gull Wing)</v>
          </cell>
          <cell r="F753" t="str">
            <v>Polster, außen, Ausführung: Sardinia Gull Wing</v>
          </cell>
          <cell r="G753"/>
          <cell r="H753"/>
          <cell r="I753" t="str">
            <v>Exterieur bekledingstof (kleur Sardinia Gull Wing)</v>
          </cell>
          <cell r="J753" t="str">
            <v>Material asientos exteriores (color Sardinia Gull Wing)</v>
          </cell>
          <cell r="K753" t="str">
            <v>X</v>
          </cell>
          <cell r="L753"/>
          <cell r="M753"/>
          <cell r="N753" t="str">
            <v>Standard</v>
          </cell>
          <cell r="O753"/>
          <cell r="P753" t="str">
            <v>standard</v>
          </cell>
        </row>
        <row r="754">
          <cell r="A754" t="str">
            <v>F380.16XU1010</v>
          </cell>
          <cell r="B754" t="str">
            <v>XU1010</v>
          </cell>
          <cell r="C754"/>
          <cell r="D754" t="str">
            <v>Exterior seating material (colour Sardinia Gull Wing) (according to colour cards)</v>
          </cell>
          <cell r="E754" t="str">
            <v>Sellerie extérieure ( couleur Sardinia Gull Wing)</v>
          </cell>
          <cell r="F754" t="str">
            <v>Polster, außen, Ausführung: Sardinia Gull Wing</v>
          </cell>
          <cell r="G754"/>
          <cell r="H754"/>
          <cell r="I754" t="str">
            <v>Exterieur bekledingstof (kleur Sardinia Gull Wing)</v>
          </cell>
          <cell r="J754" t="str">
            <v>Material asientos exteriores (color Sardinia Gull Wing)</v>
          </cell>
          <cell r="K754" t="str">
            <v>X</v>
          </cell>
          <cell r="L754"/>
          <cell r="M754"/>
          <cell r="N754" t="str">
            <v>Standard</v>
          </cell>
          <cell r="O754"/>
          <cell r="P754" t="str">
            <v>standard</v>
          </cell>
        </row>
        <row r="755">
          <cell r="A755" t="str">
            <v>F450.16XU1010</v>
          </cell>
          <cell r="B755" t="str">
            <v>XU1010</v>
          </cell>
          <cell r="C755"/>
          <cell r="D755" t="str">
            <v>Exterior seating material (colour Sardinia Gull Wing) (according to colour cards)</v>
          </cell>
          <cell r="E755" t="str">
            <v>Sellerie extérieure ( couleur Sardinia Gull Wing)</v>
          </cell>
          <cell r="F755" t="str">
            <v>Polster, außen, Ausführung: Sardinia Gull Wing</v>
          </cell>
          <cell r="G755"/>
          <cell r="H755"/>
          <cell r="I755" t="str">
            <v>Exterieur bekledingstof  (kleur Sardinia Gull Wing)</v>
          </cell>
          <cell r="J755" t="str">
            <v>Material asientos exteriores (color Sardinia Gull Wing)</v>
          </cell>
          <cell r="K755" t="str">
            <v>X</v>
          </cell>
          <cell r="L755"/>
          <cell r="M755"/>
          <cell r="N755" t="str">
            <v>Standard</v>
          </cell>
          <cell r="O755"/>
          <cell r="P755" t="str">
            <v>standard</v>
          </cell>
        </row>
        <row r="756">
          <cell r="A756" t="str">
            <v>F530.16XU1010</v>
          </cell>
          <cell r="B756" t="str">
            <v>XU1010</v>
          </cell>
          <cell r="C756"/>
          <cell r="D756" t="str">
            <v>Exterior seating material (colour Sardinia Gull Wing) (according to colour cards)</v>
          </cell>
          <cell r="E756" t="str">
            <v>Sellerie extérieure ( couleur Sardinia Gull Wing)</v>
          </cell>
          <cell r="F756" t="str">
            <v>Polster, außen, Ausführung: Sardinia Gull Wing</v>
          </cell>
          <cell r="G756"/>
          <cell r="H756"/>
          <cell r="I756" t="str">
            <v>Exterieur bekledingstof  (kleur Sardinia Gull Wing)</v>
          </cell>
          <cell r="J756" t="str">
            <v>Material asientos exteriores (color Sardinia Gull Wing)</v>
          </cell>
          <cell r="K756" t="str">
            <v>X</v>
          </cell>
          <cell r="L756"/>
          <cell r="M756"/>
          <cell r="N756" t="str">
            <v>Standard</v>
          </cell>
          <cell r="O756"/>
          <cell r="P756" t="str">
            <v>standard</v>
          </cell>
        </row>
        <row r="757">
          <cell r="A757" t="str">
            <v>S330.16XU1010</v>
          </cell>
          <cell r="B757" t="str">
            <v>XU1010</v>
          </cell>
          <cell r="C757"/>
          <cell r="D757" t="str">
            <v>Exterior seating material (colour Sardinia Gull Wing) (according to colour cards)</v>
          </cell>
          <cell r="E757" t="str">
            <v>Sellerie extérieure (couleur Sardinia Gull Wing)</v>
          </cell>
          <cell r="F757" t="str">
            <v>Polster, außen, Ausführung: Sardinia Gull Wing</v>
          </cell>
          <cell r="G757"/>
          <cell r="H757"/>
          <cell r="I757" t="str">
            <v>Exterieur bekledingstof (kleur Sardinia Gull Wing)</v>
          </cell>
          <cell r="J757" t="str">
            <v>Material asientos exteriores (color Sardinia Gull Wing)</v>
          </cell>
          <cell r="K757" t="str">
            <v>X</v>
          </cell>
          <cell r="L757"/>
          <cell r="M757"/>
          <cell r="N757" t="str">
            <v>Standard</v>
          </cell>
          <cell r="O757"/>
          <cell r="P757" t="str">
            <v>standard</v>
          </cell>
        </row>
        <row r="758">
          <cell r="A758" t="str">
            <v>S450.16XU1010</v>
          </cell>
          <cell r="B758" t="str">
            <v>XU1010</v>
          </cell>
          <cell r="C758"/>
          <cell r="D758" t="str">
            <v>Exterior seating material (colour Sardinia Gull Wing) (according to colour cards)</v>
          </cell>
          <cell r="E758" t="str">
            <v>Sellerie extérieure ( couleur Sardinia Gull Wing)</v>
          </cell>
          <cell r="F758" t="str">
            <v>Polster, außen, Ausführung: Sardinia Gull Wing</v>
          </cell>
          <cell r="G758"/>
          <cell r="H758"/>
          <cell r="I758" t="str">
            <v>Exterieur bekledingstof (kleur Sardinia Gull Wing)</v>
          </cell>
          <cell r="J758" t="str">
            <v>Material asientos exteriores (color Sardinia Gull Wing)</v>
          </cell>
          <cell r="K758" t="str">
            <v>X</v>
          </cell>
          <cell r="L758"/>
          <cell r="M758"/>
          <cell r="N758" t="str">
            <v>Standard</v>
          </cell>
          <cell r="O758"/>
          <cell r="P758" t="str">
            <v>standard</v>
          </cell>
        </row>
        <row r="759">
          <cell r="A759" t="str">
            <v>C330.16XU1011</v>
          </cell>
          <cell r="B759" t="str">
            <v>XU1011</v>
          </cell>
          <cell r="C759"/>
          <cell r="D759" t="str">
            <v>Exterior seating material and helm seat upgrade, colour choice according to colour cards</v>
          </cell>
          <cell r="E759" t="str">
            <v>Sellerie extérieure de qualité supérieure suivant échantillons</v>
          </cell>
          <cell r="F759" t="str">
            <v>Polster, außen, Upgrade (gem. Farbauswahl)</v>
          </cell>
          <cell r="G759"/>
          <cell r="H759"/>
          <cell r="I759" t="str">
            <v>Exterieur bekledingstof upgrade (Kleurkeuze volgens kleurenkaart)</v>
          </cell>
          <cell r="J759" t="str">
            <v xml:space="preserve">Tapicería exclusiva asientos exterior - elección de color según selección </v>
          </cell>
          <cell r="K759"/>
          <cell r="L759" t="str">
            <v>X</v>
          </cell>
          <cell r="M759"/>
          <cell r="N759">
            <v>1043.2258064516132</v>
          </cell>
          <cell r="O759"/>
          <cell r="P759">
            <v>560</v>
          </cell>
        </row>
        <row r="760">
          <cell r="A760" t="str">
            <v>F380.16XU1011</v>
          </cell>
          <cell r="B760" t="str">
            <v>XU1011</v>
          </cell>
          <cell r="C760"/>
          <cell r="D760" t="str">
            <v>Exterior seating material upgrade, colour choice according to colour cards</v>
          </cell>
          <cell r="E760" t="str">
            <v>Sellerie extérieure de qualité supérieure suivant échantillons</v>
          </cell>
          <cell r="F760" t="str">
            <v>Polster, außen, Upgrade (gem. Farbauswahl)</v>
          </cell>
          <cell r="G760"/>
          <cell r="H760"/>
          <cell r="I760" t="str">
            <v>Exterieur bekledingstof upgrade. Kleurkeuze volgens kleurenkaart</v>
          </cell>
          <cell r="J760" t="str">
            <v xml:space="preserve">Tapicería exclusiva asientos exterior - elección de color según selección </v>
          </cell>
          <cell r="K760"/>
          <cell r="L760" t="str">
            <v>X</v>
          </cell>
          <cell r="M760"/>
          <cell r="N760">
            <v>1210.8870967741939</v>
          </cell>
          <cell r="O760"/>
          <cell r="P760">
            <v>650</v>
          </cell>
        </row>
        <row r="761">
          <cell r="A761" t="str">
            <v>F450.16XU1011</v>
          </cell>
          <cell r="B761" t="str">
            <v>XU1011</v>
          </cell>
          <cell r="C761"/>
          <cell r="D761" t="str">
            <v>Exterior seating material upgrade, colour choice according to colour cards</v>
          </cell>
          <cell r="E761" t="str">
            <v>Sellerie extérieure de qualité supérieure suivant échantillons</v>
          </cell>
          <cell r="F761" t="str">
            <v>Polster, außen, Upgrade (gem. Farbauswahl)</v>
          </cell>
          <cell r="G761"/>
          <cell r="H761"/>
          <cell r="I761" t="str">
            <v>Exterieur bekledingstof upgrade. Kleurkeuze volgens kleurenkaart</v>
          </cell>
          <cell r="J761" t="str">
            <v xml:space="preserve">Tapicería exclusiva asientos exterior - elección de color según selección </v>
          </cell>
          <cell r="K761"/>
          <cell r="L761" t="str">
            <v>X</v>
          </cell>
          <cell r="M761"/>
          <cell r="N761">
            <v>1210.8870967741939</v>
          </cell>
          <cell r="O761"/>
          <cell r="P761">
            <v>650</v>
          </cell>
        </row>
        <row r="762">
          <cell r="A762" t="str">
            <v>F530.16XU1011</v>
          </cell>
          <cell r="B762" t="str">
            <v>XU1011</v>
          </cell>
          <cell r="C762"/>
          <cell r="D762" t="str">
            <v>Exterior seating material upgrade, colour choice according to colour cards</v>
          </cell>
          <cell r="E762" t="str">
            <v>Sellerie extérieure de qualité supérieure suivant échantillons</v>
          </cell>
          <cell r="F762" t="str">
            <v>Polster, außen, Upgrade (gem. Farbauswahl)</v>
          </cell>
          <cell r="G762"/>
          <cell r="H762"/>
          <cell r="I762" t="str">
            <v>Exterieur bekledingstof upgrade. Kleurkeuze volgens kleurenkaart</v>
          </cell>
          <cell r="J762" t="str">
            <v xml:space="preserve">Tapicería exclusiva asientos exterior - elección de color según selección </v>
          </cell>
          <cell r="K762"/>
          <cell r="L762" t="str">
            <v>X</v>
          </cell>
          <cell r="M762"/>
          <cell r="N762">
            <v>1583.4677419354839</v>
          </cell>
          <cell r="O762"/>
          <cell r="P762">
            <v>850</v>
          </cell>
        </row>
        <row r="763">
          <cell r="A763" t="str">
            <v>S330.16XU1011</v>
          </cell>
          <cell r="B763" t="str">
            <v>XU1011</v>
          </cell>
          <cell r="C763"/>
          <cell r="D763" t="str">
            <v>Exterior seating material upgrade, colour choice according to colour cards</v>
          </cell>
          <cell r="E763" t="str">
            <v>Sellerie extérieure de qualité supérieure suivant échantillons</v>
          </cell>
          <cell r="F763" t="str">
            <v>Polster, außen, Upgrade (gem. Farbauswahl)</v>
          </cell>
          <cell r="G763"/>
          <cell r="H763"/>
          <cell r="I763" t="str">
            <v>Exterieur bekledingstof upgrade (Kleurkeuze volgens kleurenkaart)</v>
          </cell>
          <cell r="J763" t="str">
            <v xml:space="preserve">Tapicería exclusiva asientos exterior - elección de color según selección </v>
          </cell>
          <cell r="K763"/>
          <cell r="L763" t="str">
            <v>X</v>
          </cell>
          <cell r="M763"/>
          <cell r="N763">
            <v>1043.2258064516132</v>
          </cell>
          <cell r="O763"/>
          <cell r="P763">
            <v>560</v>
          </cell>
        </row>
        <row r="764">
          <cell r="A764" t="str">
            <v>S450.16XU1011</v>
          </cell>
          <cell r="B764" t="str">
            <v>XU1011</v>
          </cell>
          <cell r="C764"/>
          <cell r="D764" t="str">
            <v>Exterior seating material upgrade, colour choice according to colour cards</v>
          </cell>
          <cell r="E764" t="str">
            <v>Sellerie extérieure de qualité supérieure suivant échantillons</v>
          </cell>
          <cell r="F764" t="str">
            <v>Polster, außen, Upgrade (gem. Farbauswahl)</v>
          </cell>
          <cell r="G764"/>
          <cell r="H764"/>
          <cell r="I764" t="str">
            <v>Exterieur bekledingstof upgrade. Kleurkeuze volgens kleurenkaart</v>
          </cell>
          <cell r="J764" t="str">
            <v xml:space="preserve">Tapicería exclusiva asientos exterior - elección de color según selección </v>
          </cell>
          <cell r="K764"/>
          <cell r="L764" t="str">
            <v>X</v>
          </cell>
          <cell r="M764"/>
          <cell r="N764">
            <v>1210.8870967741939</v>
          </cell>
          <cell r="O764"/>
          <cell r="P764">
            <v>650</v>
          </cell>
        </row>
        <row r="765">
          <cell r="A765" t="str">
            <v>C330.16XU1020</v>
          </cell>
          <cell r="B765" t="str">
            <v>XU1020</v>
          </cell>
          <cell r="C765"/>
          <cell r="D765" t="str">
            <v>Sunbed cushions for foredeck convertible in seating bench (according to colour cards)</v>
          </cell>
          <cell r="E765" t="str">
            <v>Coussins de bain de soleil convertibles en sièges</v>
          </cell>
          <cell r="F765" t="str">
            <v>Sonnenliegenauflagen für Vordeck, Umbau zur Sitzbank möglich (gem. Farbauswahl)</v>
          </cell>
          <cell r="G765"/>
          <cell r="H765"/>
          <cell r="I765" t="str">
            <v>Zonnebed kussens, voordek (Kleurkeuze volgens kleurenkaart)</v>
          </cell>
          <cell r="J765" t="str">
            <v>Cojines solarium convertibe en asientos en Proa (acorde con seleccion de colores)</v>
          </cell>
          <cell r="K765"/>
          <cell r="L765"/>
          <cell r="M765" t="str">
            <v>X</v>
          </cell>
          <cell r="N765">
            <v>3129.677419354839</v>
          </cell>
          <cell r="O765"/>
          <cell r="P765">
            <v>1680</v>
          </cell>
        </row>
        <row r="766">
          <cell r="A766" t="str">
            <v>C330.16XU1020</v>
          </cell>
          <cell r="B766" t="str">
            <v>XU1020</v>
          </cell>
          <cell r="C766"/>
          <cell r="D766" t="str">
            <v>Sunbed cushions for foredeck convertible in seating bench (according to colour cards)</v>
          </cell>
          <cell r="E766" t="str">
            <v>Coussins de bain de soleil convertibles en sièges</v>
          </cell>
          <cell r="F766" t="str">
            <v>Sonnenliegenauflagen für Vordeck, Umbau zur Sitzbank möglich (gem. Farbauswahl)</v>
          </cell>
          <cell r="G766"/>
          <cell r="H766"/>
          <cell r="I766" t="str">
            <v>Zonnebed kussens, voordek (Kleurkeuze volgens kleurenkaart)</v>
          </cell>
          <cell r="J766" t="str">
            <v>Cojines solarium convertibe en asientos en Proa (acorde con seleccion de colores)</v>
          </cell>
          <cell r="K766"/>
          <cell r="L766"/>
          <cell r="M766"/>
          <cell r="N766"/>
          <cell r="O766"/>
          <cell r="P766"/>
        </row>
        <row r="767">
          <cell r="A767" t="str">
            <v>F380.16XU1020</v>
          </cell>
          <cell r="B767" t="str">
            <v>XU1020</v>
          </cell>
          <cell r="C767"/>
          <cell r="D767" t="str">
            <v>Sunbed cushions for foredeck according to colour cards</v>
          </cell>
          <cell r="E767" t="str">
            <v>Coussins de bain de soleil suivant échantillons</v>
          </cell>
          <cell r="F767" t="str">
            <v>Sonnenliegenauflage für Vorderdeck (gem. Farbauswahl)</v>
          </cell>
          <cell r="G767"/>
          <cell r="H767"/>
          <cell r="I767" t="str">
            <v>Zonnebed kussens, volgens kleurenkaart</v>
          </cell>
          <cell r="J767" t="str">
            <v>Cojines solarium en Proa acorde con seleccion de colores</v>
          </cell>
          <cell r="K767"/>
          <cell r="L767"/>
          <cell r="M767" t="str">
            <v>X</v>
          </cell>
          <cell r="N767">
            <v>3520.8870967741941</v>
          </cell>
          <cell r="O767"/>
          <cell r="P767">
            <v>1890</v>
          </cell>
        </row>
        <row r="768">
          <cell r="A768" t="str">
            <v>F450.16XU1020</v>
          </cell>
          <cell r="B768" t="str">
            <v>XU1020</v>
          </cell>
          <cell r="C768"/>
          <cell r="D768" t="str">
            <v>Sunbed cushions for foredeck according to colour cards</v>
          </cell>
          <cell r="E768" t="str">
            <v>Coussins de bain de soleil suivant échantillons</v>
          </cell>
          <cell r="F768" t="str">
            <v>Sonnenliegenauflage für Vorderdeck (gem. Farbauswahl)</v>
          </cell>
          <cell r="G768"/>
          <cell r="H768"/>
          <cell r="I768" t="str">
            <v>Zonnebed kussens, volgens kleurenkaart</v>
          </cell>
          <cell r="J768" t="str">
            <v>Cojines solarium en Proa acorde con seleccion de colores</v>
          </cell>
          <cell r="K768"/>
          <cell r="L768"/>
          <cell r="M768" t="str">
            <v>X</v>
          </cell>
          <cell r="N768">
            <v>3632.661290322581</v>
          </cell>
          <cell r="O768"/>
          <cell r="P768">
            <v>1950</v>
          </cell>
        </row>
        <row r="769">
          <cell r="A769" t="str">
            <v>F530.16XU1020</v>
          </cell>
          <cell r="B769" t="str">
            <v>XU1020</v>
          </cell>
          <cell r="C769"/>
          <cell r="D769" t="str">
            <v>Bow dinette cushions (according to colour cards)</v>
          </cell>
          <cell r="E769" t="str">
            <v>Coussins de bain de soleil suivant échantillons</v>
          </cell>
          <cell r="F769" t="str">
            <v>Bug, Sitzecke (Kissen) (gem. Farbauswahl)</v>
          </cell>
          <cell r="G769"/>
          <cell r="H769"/>
          <cell r="I769" t="str">
            <v>Zonnebed kussens, volgens kleurenkaart</v>
          </cell>
          <cell r="J769" t="str">
            <v>Cojines dinette en Proa acorde con seleccion de colores</v>
          </cell>
          <cell r="K769"/>
          <cell r="L769"/>
          <cell r="M769" t="str">
            <v>X</v>
          </cell>
          <cell r="N769">
            <v>3353.2258064516132</v>
          </cell>
          <cell r="O769"/>
          <cell r="P769">
            <v>1800</v>
          </cell>
        </row>
        <row r="770">
          <cell r="A770" t="str">
            <v>F530.16XU1020</v>
          </cell>
          <cell r="B770" t="str">
            <v>XU1020</v>
          </cell>
          <cell r="C770"/>
          <cell r="D770" t="str">
            <v>Bow dinette cushions (according to colour cards)</v>
          </cell>
          <cell r="E770" t="str">
            <v>Coussins de bain de soleil suivant échantillons</v>
          </cell>
          <cell r="F770" t="str">
            <v>Bug, Sitzecke (Kissen) (gem. Farbauswahl)</v>
          </cell>
          <cell r="G770"/>
          <cell r="H770"/>
          <cell r="I770" t="str">
            <v>Zonnebed kussens, volgens kleurenkaart</v>
          </cell>
          <cell r="J770" t="str">
            <v>Cojines dinette en Proa acorde con seleccion de colores</v>
          </cell>
          <cell r="K770"/>
          <cell r="L770"/>
          <cell r="M770"/>
          <cell r="N770"/>
          <cell r="O770"/>
          <cell r="P770"/>
        </row>
        <row r="771">
          <cell r="A771" t="str">
            <v>S330.16XU1020</v>
          </cell>
          <cell r="B771" t="str">
            <v>XU1020</v>
          </cell>
          <cell r="C771"/>
          <cell r="D771" t="str">
            <v>Sunbed cushions for foredeck according to colour cards</v>
          </cell>
          <cell r="E771" t="str">
            <v>Coussins de bain de soleil couleur suivant échantillons</v>
          </cell>
          <cell r="F771" t="str">
            <v>Sonnenliegenauflage für Vorderdeck (gem. Farbauswahl)</v>
          </cell>
          <cell r="G771"/>
          <cell r="H771"/>
          <cell r="I771" t="str">
            <v>Zonnebed kussens, voordek (Kleurkeuze volgens kleurenkaart)</v>
          </cell>
          <cell r="J771" t="str">
            <v>Cojines solarium en Proa acorde con seleccion de colores</v>
          </cell>
          <cell r="K771"/>
          <cell r="L771"/>
          <cell r="M771" t="str">
            <v>X</v>
          </cell>
          <cell r="N771">
            <v>2794.354838709678</v>
          </cell>
          <cell r="O771"/>
          <cell r="P771">
            <v>1500</v>
          </cell>
        </row>
        <row r="772">
          <cell r="A772" t="str">
            <v>S330.16XU1020</v>
          </cell>
          <cell r="B772" t="str">
            <v>XU1020</v>
          </cell>
          <cell r="C772"/>
          <cell r="D772" t="str">
            <v>Sunbed cushions for foredeck according to colour cards</v>
          </cell>
          <cell r="E772" t="str">
            <v>Coussins de bain de soleil couleur suivant échantillons</v>
          </cell>
          <cell r="F772" t="str">
            <v>Sonnenliegenauflage für Vorderdeck (gem. Farbauswahl)</v>
          </cell>
          <cell r="G772"/>
          <cell r="H772"/>
          <cell r="I772" t="str">
            <v>Zonnebed kussens, voordek (Kleurkeuze volgens kleurenkaart)</v>
          </cell>
          <cell r="J772" t="str">
            <v>Cojines solarium en Proa acorde con seleccion de colores</v>
          </cell>
          <cell r="K772"/>
          <cell r="L772"/>
          <cell r="M772"/>
          <cell r="N772"/>
          <cell r="O772"/>
          <cell r="P772"/>
        </row>
        <row r="773">
          <cell r="A773" t="str">
            <v>S450.16XU1020</v>
          </cell>
          <cell r="B773" t="str">
            <v>XU1020</v>
          </cell>
          <cell r="C773"/>
          <cell r="D773" t="str">
            <v>Sunbed cushions for foredeck according to colour cards</v>
          </cell>
          <cell r="E773" t="str">
            <v>Coussins de bain de soleil suivant échantillons</v>
          </cell>
          <cell r="F773" t="str">
            <v>Sonnenliegenauflage für Vorderdeck (gem. Farbauswahl)</v>
          </cell>
          <cell r="G773"/>
          <cell r="H773"/>
          <cell r="I773" t="str">
            <v>Sunberth cushions for foredeck volgens kleurenkaart</v>
          </cell>
          <cell r="J773" t="str">
            <v>Cojines solarium en Proa acorde con seleccion de colores</v>
          </cell>
          <cell r="K773"/>
          <cell r="L773"/>
          <cell r="M773" t="str">
            <v>X</v>
          </cell>
          <cell r="N773">
            <v>3632.661290322581</v>
          </cell>
          <cell r="O773"/>
          <cell r="P773">
            <v>1950</v>
          </cell>
        </row>
        <row r="774">
          <cell r="A774" t="str">
            <v>C330.16XU1100</v>
          </cell>
          <cell r="B774" t="str">
            <v>XU1100</v>
          </cell>
          <cell r="C774"/>
          <cell r="D774" t="str">
            <v>Standard Mattrasses in all cabins</v>
          </cell>
          <cell r="E774" t="str">
            <v>Matelas de qualité standard dans les cabines</v>
          </cell>
          <cell r="F774" t="str">
            <v>Standardmatratzen in allen Kabinen</v>
          </cell>
          <cell r="G774"/>
          <cell r="H774"/>
          <cell r="I774" t="str">
            <v>Standaard Matrassen in alle hutten</v>
          </cell>
          <cell r="J774" t="str">
            <v>Colchones estandar en todos los camarotes</v>
          </cell>
          <cell r="K774" t="str">
            <v>X</v>
          </cell>
          <cell r="L774"/>
          <cell r="M774"/>
          <cell r="N774" t="str">
            <v>Standard</v>
          </cell>
          <cell r="O774"/>
          <cell r="P774" t="str">
            <v>standard</v>
          </cell>
        </row>
        <row r="775">
          <cell r="A775" t="str">
            <v>F380.16XU1100</v>
          </cell>
          <cell r="B775" t="str">
            <v>XU1100</v>
          </cell>
          <cell r="C775"/>
          <cell r="D775" t="str">
            <v>Standard Mattrasses in all cabins</v>
          </cell>
          <cell r="E775" t="str">
            <v>Matelas de qualité standard dans les cabines</v>
          </cell>
          <cell r="F775" t="str">
            <v>Standardmatratzen in allen Kabinen</v>
          </cell>
          <cell r="G775"/>
          <cell r="H775"/>
          <cell r="I775" t="str">
            <v>Standaard Matrassen in alle hutten</v>
          </cell>
          <cell r="J775" t="str">
            <v>Colchones standard en todas las cabinas</v>
          </cell>
          <cell r="K775" t="str">
            <v>X</v>
          </cell>
          <cell r="L775"/>
          <cell r="M775"/>
          <cell r="N775" t="str">
            <v>Standard</v>
          </cell>
          <cell r="O775"/>
          <cell r="P775" t="str">
            <v>standard</v>
          </cell>
        </row>
        <row r="776">
          <cell r="A776" t="str">
            <v>F450.16XU1100</v>
          </cell>
          <cell r="B776" t="str">
            <v>XU1100</v>
          </cell>
          <cell r="C776"/>
          <cell r="D776" t="str">
            <v>Standard Mattrasses in all cabins</v>
          </cell>
          <cell r="E776" t="str">
            <v>Matelas de qualité standard dans les cabines</v>
          </cell>
          <cell r="F776" t="str">
            <v>Standardmatratzen in allen Kabinen</v>
          </cell>
          <cell r="G776"/>
          <cell r="H776"/>
          <cell r="I776" t="str">
            <v>Standaard Matrassen in alle hutten</v>
          </cell>
          <cell r="J776" t="str">
            <v>Colchones standard en todas las cabinas</v>
          </cell>
          <cell r="K776" t="str">
            <v>X</v>
          </cell>
          <cell r="L776"/>
          <cell r="M776"/>
          <cell r="N776" t="str">
            <v>Standard</v>
          </cell>
          <cell r="O776"/>
          <cell r="P776" t="str">
            <v>standard</v>
          </cell>
        </row>
        <row r="777">
          <cell r="A777" t="str">
            <v>F530.16XU1100</v>
          </cell>
          <cell r="B777" t="str">
            <v>XU1100</v>
          </cell>
          <cell r="C777"/>
          <cell r="D777" t="str">
            <v>Standard Mattrasses in all cabins</v>
          </cell>
          <cell r="E777" t="str">
            <v>Matelas de qualité standard dans les cabines</v>
          </cell>
          <cell r="F777" t="str">
            <v>Standardmatratzen in allen Kabinen</v>
          </cell>
          <cell r="G777"/>
          <cell r="H777"/>
          <cell r="I777" t="str">
            <v>Standaard Matrassen in alle hutten</v>
          </cell>
          <cell r="J777" t="str">
            <v>Colchones standard en todas las cabinas</v>
          </cell>
          <cell r="K777" t="str">
            <v>X</v>
          </cell>
          <cell r="L777"/>
          <cell r="M777"/>
          <cell r="N777" t="str">
            <v>Standard</v>
          </cell>
          <cell r="O777"/>
          <cell r="P777" t="str">
            <v>standard</v>
          </cell>
        </row>
        <row r="778">
          <cell r="A778" t="str">
            <v>S330.16XU1100</v>
          </cell>
          <cell r="B778" t="str">
            <v>XU1100</v>
          </cell>
          <cell r="C778"/>
          <cell r="D778" t="str">
            <v>Standard Mattrasses in all cabins</v>
          </cell>
          <cell r="E778" t="str">
            <v>Matelas de qualité standard dans les cabines</v>
          </cell>
          <cell r="F778" t="str">
            <v>Standardmatratzen in allen Kabinen</v>
          </cell>
          <cell r="G778"/>
          <cell r="H778"/>
          <cell r="I778" t="str">
            <v>Standaard Matrassen in alle hutten</v>
          </cell>
          <cell r="J778" t="str">
            <v>Colchones standard en todas las cabinas</v>
          </cell>
          <cell r="K778" t="str">
            <v>X</v>
          </cell>
          <cell r="L778"/>
          <cell r="M778"/>
          <cell r="N778" t="str">
            <v>Standard</v>
          </cell>
          <cell r="O778"/>
          <cell r="P778" t="str">
            <v>standard</v>
          </cell>
        </row>
        <row r="779">
          <cell r="A779" t="str">
            <v>S450.16XU1100</v>
          </cell>
          <cell r="B779" t="str">
            <v>XU1100</v>
          </cell>
          <cell r="C779"/>
          <cell r="D779" t="str">
            <v>Standard Mattrasses in all cabins</v>
          </cell>
          <cell r="E779" t="str">
            <v>Matelas de qualité standard dans les cabines</v>
          </cell>
          <cell r="F779" t="str">
            <v>Standardmatratzen in allen Kabinen</v>
          </cell>
          <cell r="G779"/>
          <cell r="H779"/>
          <cell r="I779" t="str">
            <v>Standaard Mattrasses in alle hutten</v>
          </cell>
          <cell r="J779" t="str">
            <v>Colchones standard en todas las cabinas</v>
          </cell>
          <cell r="K779" t="str">
            <v>X</v>
          </cell>
          <cell r="L779"/>
          <cell r="M779"/>
          <cell r="N779" t="str">
            <v>Standard</v>
          </cell>
          <cell r="O779"/>
          <cell r="P779" t="str">
            <v>standard</v>
          </cell>
        </row>
        <row r="780">
          <cell r="A780" t="str">
            <v>C330.16XU1110</v>
          </cell>
          <cell r="B780" t="str">
            <v>XU1110</v>
          </cell>
          <cell r="C780"/>
          <cell r="D780" t="str">
            <v>Deluxe Matrasses in all cabins</v>
          </cell>
          <cell r="E780" t="str">
            <v xml:space="preserve">Literie de qualité supérieure dans les cabines </v>
          </cell>
          <cell r="F780" t="str">
            <v>Komfortmatratzen in allen Kabinen</v>
          </cell>
          <cell r="G780"/>
          <cell r="H780"/>
          <cell r="I780" t="str">
            <v>Deluxe Matrassen in alle hutten</v>
          </cell>
          <cell r="J780" t="str">
            <v>Colchones deluxe en todas las cabinas</v>
          </cell>
          <cell r="K780"/>
          <cell r="L780" t="str">
            <v>X</v>
          </cell>
          <cell r="M780"/>
          <cell r="N780">
            <v>3334.5967741935488</v>
          </cell>
          <cell r="O780"/>
          <cell r="P780">
            <v>1790</v>
          </cell>
        </row>
        <row r="781">
          <cell r="A781" t="str">
            <v>F380.16XU1110</v>
          </cell>
          <cell r="B781" t="str">
            <v>XU1110</v>
          </cell>
          <cell r="C781"/>
          <cell r="D781" t="str">
            <v>Deluxe Matrasses in all cabins</v>
          </cell>
          <cell r="E781" t="str">
            <v xml:space="preserve">Literie de qualité supérieure dans les cabines </v>
          </cell>
          <cell r="F781" t="str">
            <v>Komfortmatratzen in allen Kabinen</v>
          </cell>
          <cell r="G781"/>
          <cell r="H781"/>
          <cell r="I781" t="str">
            <v>Comfort Matrassen in alle hutten</v>
          </cell>
          <cell r="J781" t="str">
            <v>Colchones deluxe en todas las cabinas</v>
          </cell>
          <cell r="K781"/>
          <cell r="L781" t="str">
            <v>X</v>
          </cell>
          <cell r="M781"/>
          <cell r="N781">
            <v>3520.8870967741941</v>
          </cell>
          <cell r="O781"/>
          <cell r="P781">
            <v>1890</v>
          </cell>
        </row>
        <row r="782">
          <cell r="A782" t="str">
            <v>F450.16XU1110</v>
          </cell>
          <cell r="B782" t="str">
            <v>XU1110</v>
          </cell>
          <cell r="C782"/>
          <cell r="D782" t="str">
            <v>Deluxe Matrasses in all cabins</v>
          </cell>
          <cell r="E782" t="str">
            <v xml:space="preserve">Literie de qualité supérieure dans les cabines </v>
          </cell>
          <cell r="F782" t="str">
            <v>Komfortmatratzen in allen Kabinen</v>
          </cell>
          <cell r="G782"/>
          <cell r="H782"/>
          <cell r="I782" t="str">
            <v>Comfort Matrassen in alle hutten</v>
          </cell>
          <cell r="J782" t="str">
            <v>Colchones deluxe en todas las cabinas</v>
          </cell>
          <cell r="K782"/>
          <cell r="L782" t="str">
            <v>X</v>
          </cell>
          <cell r="M782"/>
          <cell r="N782">
            <v>4620</v>
          </cell>
          <cell r="O782"/>
          <cell r="P782">
            <v>2480</v>
          </cell>
        </row>
        <row r="783">
          <cell r="A783" t="str">
            <v>F530.16XU1110</v>
          </cell>
          <cell r="B783" t="str">
            <v>XU1110</v>
          </cell>
          <cell r="C783"/>
          <cell r="D783" t="str">
            <v>Deluxe Matrasses in all cabins (crew cabin excluded)</v>
          </cell>
          <cell r="E783" t="str">
            <v>Literie de qualité supérieure dans les cabines ( pas dans le cabine invités)</v>
          </cell>
          <cell r="F783" t="str">
            <v>Komfortmatratzen in allen Kabinen (exklusive Crewkoje)</v>
          </cell>
          <cell r="G783"/>
          <cell r="H783"/>
          <cell r="I783" t="str">
            <v>Comfort Matrassen in alle hutten</v>
          </cell>
          <cell r="J783" t="str">
            <v>Colchones deluxe en todas las cabinas (cabina tripulacion no incluida)</v>
          </cell>
          <cell r="K783"/>
          <cell r="L783" t="str">
            <v>X</v>
          </cell>
          <cell r="M783"/>
          <cell r="N783">
            <v>5495.5645161290331</v>
          </cell>
          <cell r="O783"/>
          <cell r="P783">
            <v>2950</v>
          </cell>
        </row>
        <row r="784">
          <cell r="A784" t="str">
            <v>S330.16XU1110</v>
          </cell>
          <cell r="B784" t="str">
            <v>XU1110</v>
          </cell>
          <cell r="C784"/>
          <cell r="D784" t="str">
            <v>Deluxe Matrasses in all cabins</v>
          </cell>
          <cell r="E784" t="str">
            <v xml:space="preserve">Literie de qualité supérieure dans les cabines </v>
          </cell>
          <cell r="F784" t="str">
            <v>Komfortmatratzen in allen Kabinen</v>
          </cell>
          <cell r="G784"/>
          <cell r="H784"/>
          <cell r="I784" t="str">
            <v>Deluxe Matrassen in alle hutten</v>
          </cell>
          <cell r="J784" t="str">
            <v>Colchones deluxe en todas las cabinas</v>
          </cell>
          <cell r="K784"/>
          <cell r="L784" t="str">
            <v>X</v>
          </cell>
          <cell r="M784"/>
          <cell r="N784">
            <v>3334.5967741935488</v>
          </cell>
          <cell r="O784"/>
          <cell r="P784">
            <v>1790</v>
          </cell>
        </row>
        <row r="785">
          <cell r="A785" t="str">
            <v>S450.16XU1110</v>
          </cell>
          <cell r="B785" t="str">
            <v>XU1110</v>
          </cell>
          <cell r="C785"/>
          <cell r="D785" t="str">
            <v>Deluxe Mattrasses in all cabins</v>
          </cell>
          <cell r="E785" t="str">
            <v xml:space="preserve">Literie de qualité supérieure dans les cabines </v>
          </cell>
          <cell r="F785" t="str">
            <v>Komfortmatratzen in allen Kabinen</v>
          </cell>
          <cell r="G785"/>
          <cell r="H785"/>
          <cell r="I785" t="str">
            <v>Comfort Mattrassen in alle hutten</v>
          </cell>
          <cell r="J785" t="str">
            <v>Colchones deluxe en todas las cabinas</v>
          </cell>
          <cell r="K785"/>
          <cell r="L785" t="str">
            <v>X</v>
          </cell>
          <cell r="M785"/>
          <cell r="N785">
            <v>4620</v>
          </cell>
          <cell r="O785"/>
          <cell r="P785">
            <v>2480</v>
          </cell>
        </row>
        <row r="786">
          <cell r="A786" t="str">
            <v>C330.16XU1500</v>
          </cell>
          <cell r="B786" t="str">
            <v>XU1500</v>
          </cell>
          <cell r="C786"/>
          <cell r="D786" t="str">
            <v>Carpet for salon (colour selection - according our selection)</v>
          </cell>
          <cell r="E786" t="str">
            <v>Moquette laine dans carré suivant échantillons</v>
          </cell>
          <cell r="F786" t="str">
            <v>Teppich im Salon (gem. Farbauswahl wool)</v>
          </cell>
          <cell r="G786"/>
          <cell r="H786"/>
          <cell r="I786" t="str">
            <v>Tapijt in salon en hutten volgens kleurenkaart (wol)</v>
          </cell>
          <cell r="J786" t="str">
            <v>Moqueta en salon acorde con opciones de color (wool)</v>
          </cell>
          <cell r="K786"/>
          <cell r="L786"/>
          <cell r="M786" t="str">
            <v>X</v>
          </cell>
          <cell r="N786">
            <v>2235.483870967742</v>
          </cell>
          <cell r="O786"/>
          <cell r="P786">
            <v>1200</v>
          </cell>
        </row>
        <row r="787">
          <cell r="A787" t="str">
            <v>F450.16XU1500</v>
          </cell>
          <cell r="B787" t="str">
            <v>XU1500</v>
          </cell>
          <cell r="C787"/>
          <cell r="D787" t="str">
            <v>Carpet for salon according to colour cards (wool)</v>
          </cell>
          <cell r="E787" t="str">
            <v>Moquette laine dans carré suivant échantillons</v>
          </cell>
          <cell r="F787" t="str">
            <v>Teppich im Salon (gem. Farbauswahl wool)</v>
          </cell>
          <cell r="G787"/>
          <cell r="H787"/>
          <cell r="I787" t="str">
            <v>Tapijt in salon volgens kleurenkaart (wool)</v>
          </cell>
          <cell r="J787" t="str">
            <v>Moqueta en salon acorde con opciones de color (wool)</v>
          </cell>
          <cell r="K787"/>
          <cell r="L787"/>
          <cell r="M787" t="str">
            <v>X</v>
          </cell>
          <cell r="N787">
            <v>4005.2419354838717</v>
          </cell>
          <cell r="O787"/>
          <cell r="P787">
            <v>2150</v>
          </cell>
        </row>
        <row r="788">
          <cell r="A788" t="str">
            <v>F530.16XU1500</v>
          </cell>
          <cell r="B788" t="str">
            <v>XU1500</v>
          </cell>
          <cell r="C788"/>
          <cell r="D788" t="str">
            <v>Carpet for cabins (Colour selection - according to colour selection)</v>
          </cell>
          <cell r="E788" t="str">
            <v>Moquette laine dans carré suivant échantillons</v>
          </cell>
          <cell r="F788" t="str">
            <v>Teppich im Salon (gem. Farbauswahl wool)</v>
          </cell>
          <cell r="G788"/>
          <cell r="H788"/>
          <cell r="I788" t="str">
            <v>Tapijt in salon volgens kleurenkaart (wool)</v>
          </cell>
          <cell r="J788" t="str">
            <v>Moqueta en salon acorde con opciones de color (wool)</v>
          </cell>
          <cell r="K788"/>
          <cell r="L788"/>
          <cell r="M788" t="str">
            <v>X</v>
          </cell>
          <cell r="N788">
            <v>4843.5483870967755</v>
          </cell>
          <cell r="O788"/>
          <cell r="P788">
            <v>2600</v>
          </cell>
        </row>
        <row r="789">
          <cell r="A789" t="str">
            <v>S450.16XU1500</v>
          </cell>
          <cell r="B789" t="str">
            <v>XU1500</v>
          </cell>
          <cell r="C789"/>
          <cell r="D789" t="str">
            <v>Carpet for cabins (Colour selection - according to colour selection)</v>
          </cell>
          <cell r="E789" t="str">
            <v>Moquette laine dans carré suivant échantillons</v>
          </cell>
          <cell r="F789" t="str">
            <v>Teppich im Salon (gem. Farbauswahl wool)</v>
          </cell>
          <cell r="G789"/>
          <cell r="H789"/>
          <cell r="I789" t="str">
            <v>Tapijt in salon volgens kleurenkaart (wool)</v>
          </cell>
          <cell r="J789" t="str">
            <v>Moqueta en salon acorde con opciones de color (wool)</v>
          </cell>
          <cell r="K789"/>
          <cell r="L789"/>
          <cell r="M789" t="str">
            <v>X</v>
          </cell>
          <cell r="N789">
            <v>2701.2096774193551</v>
          </cell>
          <cell r="O789"/>
          <cell r="P789">
            <v>1450</v>
          </cell>
        </row>
        <row r="790">
          <cell r="A790" t="str">
            <v>C330.16XU1510</v>
          </cell>
          <cell r="B790" t="str">
            <v>XU1510</v>
          </cell>
          <cell r="C790"/>
          <cell r="D790" t="str">
            <v>Carpet for cabins (Colour selection - according to colour selection)</v>
          </cell>
          <cell r="E790" t="str">
            <v>Moquette laine dans carré suivant échantillons</v>
          </cell>
          <cell r="F790" t="str">
            <v>Teppich in den Kabinen (gem. Farbauswahl wool)</v>
          </cell>
          <cell r="G790"/>
          <cell r="H790"/>
          <cell r="I790" t="str">
            <v>Tapijt voor cabines volgens kleurenkaart(wol)</v>
          </cell>
          <cell r="J790" t="str">
            <v>Moqueta en camarotes acorde con opciones de color (wool)</v>
          </cell>
          <cell r="K790"/>
          <cell r="L790"/>
          <cell r="M790" t="str">
            <v>X</v>
          </cell>
          <cell r="N790">
            <v>1304.0322580645163</v>
          </cell>
          <cell r="O790"/>
          <cell r="P790">
            <v>700</v>
          </cell>
        </row>
        <row r="791">
          <cell r="A791" t="str">
            <v>F380.16XU1510</v>
          </cell>
          <cell r="B791" t="str">
            <v>XU1510</v>
          </cell>
          <cell r="C791"/>
          <cell r="D791" t="str">
            <v>Carpet for cabins (Colour selection - according to colour selection)</v>
          </cell>
          <cell r="E791" t="str">
            <v>Moquette laine dans carré suivant échantillons</v>
          </cell>
          <cell r="F791" t="str">
            <v>Teppich im Salon (gem. Farbauswahl wool)</v>
          </cell>
          <cell r="G791"/>
          <cell r="H791"/>
          <cell r="I791" t="str">
            <v>Tapijt in hutten volgens kleurenkaart (wool)</v>
          </cell>
          <cell r="J791" t="str">
            <v>Moqueta en camarotes acorde con opciones de color (wool)</v>
          </cell>
          <cell r="K791" t="str">
            <v>X</v>
          </cell>
          <cell r="L791"/>
          <cell r="M791"/>
          <cell r="N791" t="str">
            <v>Standard</v>
          </cell>
          <cell r="O791"/>
          <cell r="P791" t="str">
            <v>standard</v>
          </cell>
        </row>
        <row r="792">
          <cell r="A792" t="str">
            <v>F450.16XU1510</v>
          </cell>
          <cell r="B792" t="str">
            <v>XU1510</v>
          </cell>
          <cell r="C792"/>
          <cell r="D792" t="str">
            <v>Carpet for salon according to colour cards (wool)</v>
          </cell>
          <cell r="E792" t="str">
            <v>Moquette laine dans carré suivant échantillons</v>
          </cell>
          <cell r="F792" t="str">
            <v>Teppich im Salon (gem. Farbauswahl wool)</v>
          </cell>
          <cell r="G792"/>
          <cell r="H792"/>
          <cell r="I792" t="str">
            <v>Tapijt in hutten volgens kleurenkaart (wool)</v>
          </cell>
          <cell r="J792" t="str">
            <v>Moqueta en camarotes acorde con opciones de color (wool)</v>
          </cell>
          <cell r="K792" t="str">
            <v>X</v>
          </cell>
          <cell r="L792"/>
          <cell r="M792"/>
          <cell r="N792" t="str">
            <v>Standard</v>
          </cell>
          <cell r="O792"/>
          <cell r="P792" t="str">
            <v>standard</v>
          </cell>
        </row>
        <row r="793">
          <cell r="A793" t="str">
            <v>F530.16XU1510</v>
          </cell>
          <cell r="B793" t="str">
            <v>XU1510</v>
          </cell>
          <cell r="C793"/>
          <cell r="D793" t="str">
            <v>Carpet for cabins (Colour selection - according to colour selection)</v>
          </cell>
          <cell r="E793" t="str">
            <v>Moquette laine dans carré suivant échantillons</v>
          </cell>
          <cell r="F793" t="str">
            <v>Teppich in den Kabinen (gem. Farbauswahl wool)</v>
          </cell>
          <cell r="G793"/>
          <cell r="H793"/>
          <cell r="I793" t="str">
            <v>Carpet for cabins according to colour cards</v>
          </cell>
          <cell r="J793" t="str">
            <v>Moqueta en camarotes acorde con opciones de color (wool)</v>
          </cell>
          <cell r="K793" t="str">
            <v>X</v>
          </cell>
          <cell r="L793"/>
          <cell r="M793"/>
          <cell r="N793" t="str">
            <v>Standard</v>
          </cell>
          <cell r="O793"/>
          <cell r="P793" t="str">
            <v>standard</v>
          </cell>
        </row>
        <row r="794">
          <cell r="A794" t="str">
            <v>S450.16XU1510</v>
          </cell>
          <cell r="B794" t="str">
            <v>XU1510</v>
          </cell>
          <cell r="C794"/>
          <cell r="D794" t="str">
            <v>Carpet for cabins (Colour selection - according to colour selection)</v>
          </cell>
          <cell r="E794" t="str">
            <v>Moquette laine dans carré suivant échantillons</v>
          </cell>
          <cell r="F794" t="str">
            <v>Teppich im Salon (gem. Farbauswahl wool)</v>
          </cell>
          <cell r="G794"/>
          <cell r="H794"/>
          <cell r="I794" t="str">
            <v>Tapijt in hutten volgens kleurenkaart (wool)</v>
          </cell>
          <cell r="J794" t="str">
            <v>Moqueta en camarotes acorde con opciones de color (wool)</v>
          </cell>
          <cell r="K794" t="str">
            <v>X</v>
          </cell>
          <cell r="L794"/>
          <cell r="M794"/>
          <cell r="N794" t="str">
            <v>Standard</v>
          </cell>
          <cell r="O794"/>
          <cell r="P794" t="str">
            <v>standard</v>
          </cell>
        </row>
        <row r="795">
          <cell r="A795" t="str">
            <v>S330.16XU1520</v>
          </cell>
          <cell r="B795" t="str">
            <v>XU1520</v>
          </cell>
          <cell r="C795"/>
          <cell r="D795" t="str">
            <v>Carpet for salon and cabins according to colour cards (wool)</v>
          </cell>
          <cell r="E795" t="str">
            <v>Moquette laine dans carré et cabines suivant échantillons</v>
          </cell>
          <cell r="F795" t="str">
            <v>Teppich im Salon und Kabinen (gem. Farbauswahl wool)</v>
          </cell>
          <cell r="G795"/>
          <cell r="H795"/>
          <cell r="I795" t="str">
            <v>Tapijt in salon en hutten volgens kleurenkaart (wol)</v>
          </cell>
          <cell r="J795" t="str">
            <v>Cortina de la puerta del patio (acorde con seleccion de color)</v>
          </cell>
          <cell r="K795"/>
          <cell r="L795"/>
          <cell r="M795" t="str">
            <v>X</v>
          </cell>
          <cell r="N795">
            <v>2701.2096774193551</v>
          </cell>
          <cell r="O795"/>
          <cell r="P795">
            <v>1450</v>
          </cell>
        </row>
        <row r="796">
          <cell r="A796" t="str">
            <v>F380.16XU2100</v>
          </cell>
          <cell r="B796" t="str">
            <v>XU2100</v>
          </cell>
          <cell r="C796"/>
          <cell r="D796" t="str">
            <v>Curtain for Patio door (colour choice according to colour cards)</v>
          </cell>
          <cell r="E796" t="str">
            <v>Rideau pour porte patio (choix de coleur en fonction de la carte de coleur)</v>
          </cell>
          <cell r="F796" t="str">
            <v>Vorhänge für Hecktür (Farbwahl nach Farbkarte)</v>
          </cell>
          <cell r="G796"/>
          <cell r="H796"/>
          <cell r="I796" t="str">
            <v>Gordijn voor patio deur (kleur volgens kleuren kaart)</v>
          </cell>
          <cell r="J796" t="str">
            <v>Cortina de la puerta del patio (acorde con seleccion de color)</v>
          </cell>
          <cell r="K796" t="str">
            <v>X</v>
          </cell>
          <cell r="L796"/>
          <cell r="M796"/>
          <cell r="N796" t="str">
            <v>Standard</v>
          </cell>
          <cell r="O796"/>
          <cell r="P796" t="str">
            <v>standard</v>
          </cell>
        </row>
        <row r="797">
          <cell r="A797" t="str">
            <v>F450.16XU2100</v>
          </cell>
          <cell r="B797" t="str">
            <v>XU2100</v>
          </cell>
          <cell r="C797"/>
          <cell r="D797" t="str">
            <v>Curtain for Patio door (colour choice according to colour cards)</v>
          </cell>
          <cell r="E797" t="str">
            <v>Rideau pour porte patio (choix de coleur en fonction de la carte de coleur)</v>
          </cell>
          <cell r="F797" t="str">
            <v>Vorhänge für Hecktür (Farbwahl nach Farbkarte)</v>
          </cell>
          <cell r="G797"/>
          <cell r="H797"/>
          <cell r="I797" t="str">
            <v>Gordijn voor patio deur (kleur volgens kleuren kaart)</v>
          </cell>
          <cell r="J797" t="str">
            <v>Cortina de la puerta del patio (acorde con seleccion de color)</v>
          </cell>
          <cell r="K797" t="str">
            <v>X</v>
          </cell>
          <cell r="L797"/>
          <cell r="M797"/>
          <cell r="N797" t="str">
            <v>Standard</v>
          </cell>
          <cell r="O797"/>
          <cell r="P797" t="str">
            <v>standard</v>
          </cell>
        </row>
        <row r="798">
          <cell r="A798" t="str">
            <v>C330.16XU5000</v>
          </cell>
          <cell r="B798" t="str">
            <v>XU5000</v>
          </cell>
          <cell r="C798"/>
          <cell r="D798" t="str">
            <v>Furniture in Wellington Walnut (according to colour cards)</v>
          </cell>
          <cell r="E798" t="str">
            <v>Finition placage en noyer lavé mat</v>
          </cell>
          <cell r="F798" t="str">
            <v>Möbel - Stil Wellington Walnut</v>
          </cell>
          <cell r="G798"/>
          <cell r="H798"/>
          <cell r="I798" t="str">
            <v>Interieur houtsoort in  """"Wellington Walnut</v>
          </cell>
          <cell r="J798" t="str">
            <v>Mobiliario en ""Wellington Walnut</v>
          </cell>
          <cell r="K798" t="str">
            <v>X</v>
          </cell>
          <cell r="L798"/>
          <cell r="M798"/>
          <cell r="N798" t="str">
            <v>Standard</v>
          </cell>
          <cell r="O798"/>
          <cell r="P798" t="str">
            <v>standard</v>
          </cell>
        </row>
        <row r="799">
          <cell r="A799" t="str">
            <v>F380.16XU5000</v>
          </cell>
          <cell r="B799" t="str">
            <v>XU5000</v>
          </cell>
          <cell r="C799"/>
          <cell r="D799" t="str">
            <v>Furniture in Wellington Walnut (according to colour cards)</v>
          </cell>
          <cell r="E799" t="str">
            <v>Finition placage en noyer lavé mat</v>
          </cell>
          <cell r="F799" t="str">
            <v>Möbel - Stil Wellington Walnut</v>
          </cell>
          <cell r="G799"/>
          <cell r="H799"/>
          <cell r="I799" t="str">
            <v>Interieur houtsoort in washed walnut</v>
          </cell>
          <cell r="J799" t="str">
            <v>Mobiliario en ""Wellington Walnut</v>
          </cell>
          <cell r="K799" t="str">
            <v>X</v>
          </cell>
          <cell r="L799"/>
          <cell r="M799"/>
          <cell r="N799" t="str">
            <v>Standard</v>
          </cell>
          <cell r="O799"/>
          <cell r="P799" t="str">
            <v>standard</v>
          </cell>
        </row>
        <row r="800">
          <cell r="A800" t="str">
            <v>F450.16XU5000</v>
          </cell>
          <cell r="B800" t="str">
            <v>XU5000</v>
          </cell>
          <cell r="C800"/>
          <cell r="D800" t="str">
            <v>Furniture in Wellington Walnut (according to colour cards)</v>
          </cell>
          <cell r="E800" t="str">
            <v>Finition placage en noyer lavé mat</v>
          </cell>
          <cell r="F800" t="str">
            <v>Möbel - Stil Wellington Walnut</v>
          </cell>
          <cell r="G800"/>
          <cell r="H800"/>
          <cell r="I800" t="str">
            <v>Interieur houtsoort in washed walnut</v>
          </cell>
          <cell r="J800" t="str">
            <v>Mobiliario en ""Wellington Walnut</v>
          </cell>
          <cell r="K800" t="str">
            <v>X</v>
          </cell>
          <cell r="L800"/>
          <cell r="M800"/>
          <cell r="N800" t="str">
            <v>Standard</v>
          </cell>
          <cell r="O800"/>
          <cell r="P800" t="str">
            <v>standard</v>
          </cell>
        </row>
        <row r="801">
          <cell r="A801" t="str">
            <v>F530.16XU5000</v>
          </cell>
          <cell r="B801" t="str">
            <v>XU5000</v>
          </cell>
          <cell r="C801"/>
          <cell r="D801" t="str">
            <v>Furniture in Atlanta Walnut (according to colour cards)</v>
          </cell>
          <cell r="E801" t="str">
            <v>Finition placage en noyer d'Atlanta</v>
          </cell>
          <cell r="F801" t="str">
            <v>Möbel - Stil Atlanta Walnut</v>
          </cell>
          <cell r="G801"/>
          <cell r="H801"/>
          <cell r="I801" t="str">
            <v>Interieur houtsoort in washed walnut</v>
          </cell>
          <cell r="J801" t="str">
            <v>Mobiliario en ""Wellington Walnut</v>
          </cell>
          <cell r="K801" t="str">
            <v>X</v>
          </cell>
          <cell r="L801"/>
          <cell r="M801"/>
          <cell r="N801" t="str">
            <v>Standard</v>
          </cell>
          <cell r="O801"/>
          <cell r="P801" t="str">
            <v>standard</v>
          </cell>
        </row>
        <row r="802">
          <cell r="A802" t="str">
            <v>S330.16XU5000</v>
          </cell>
          <cell r="B802" t="str">
            <v>XU5000</v>
          </cell>
          <cell r="C802"/>
          <cell r="D802" t="str">
            <v>Furniture in Wellington Walnut (according to colour cards)</v>
          </cell>
          <cell r="E802" t="str">
            <v>Finition placage en noyer lavé mat</v>
          </cell>
          <cell r="F802" t="str">
            <v>Möbel - Stil Wellington Walnut</v>
          </cell>
          <cell r="G802"/>
          <cell r="H802"/>
          <cell r="I802" t="str">
            <v>Interieur houtsoort in  """"Wellington Walnut</v>
          </cell>
          <cell r="J802" t="str">
            <v>Mobiliario en ""Wellington Walnut</v>
          </cell>
          <cell r="K802" t="str">
            <v>X</v>
          </cell>
          <cell r="L802"/>
          <cell r="M802"/>
          <cell r="N802" t="str">
            <v>Standard</v>
          </cell>
          <cell r="O802"/>
          <cell r="P802" t="str">
            <v>standard</v>
          </cell>
        </row>
        <row r="803">
          <cell r="A803" t="str">
            <v>S450.16XU5000</v>
          </cell>
          <cell r="B803" t="str">
            <v>XU5000</v>
          </cell>
          <cell r="C803"/>
          <cell r="D803" t="str">
            <v>Furniture in Wellington Walnut (according to colour cards)</v>
          </cell>
          <cell r="E803" t="str">
            <v>Finition placage en noyer lavé mat</v>
          </cell>
          <cell r="F803" t="str">
            <v>Möbel - Stil Wellington Walnut</v>
          </cell>
          <cell r="G803"/>
          <cell r="H803"/>
          <cell r="I803" t="str">
            <v>Interieur houtsoort in Wellington Walnut</v>
          </cell>
          <cell r="J803" t="str">
            <v>Mobiliario en ""Wellington Walnut</v>
          </cell>
          <cell r="K803" t="str">
            <v>X</v>
          </cell>
          <cell r="L803"/>
          <cell r="M803"/>
          <cell r="N803" t="str">
            <v>Standard</v>
          </cell>
          <cell r="O803"/>
          <cell r="P803" t="str">
            <v>standard</v>
          </cell>
        </row>
        <row r="804">
          <cell r="A804" t="str">
            <v>C330.16XU5001</v>
          </cell>
          <cell r="B804" t="str">
            <v>XU5001</v>
          </cell>
          <cell r="C804"/>
          <cell r="D804" t="str">
            <v>Furniture in Florentine Oak (according to colour cards)</v>
          </cell>
          <cell r="E804" t="str">
            <v>Finition placage en chêne clair italien</v>
          </cell>
          <cell r="F804" t="str">
            <v>Möbel - Stil Florentine Oak</v>
          </cell>
          <cell r="G804"/>
          <cell r="H804"/>
          <cell r="I804" t="str">
            <v>Interieur houtsoort in  """"Florentine Oak</v>
          </cell>
          <cell r="J804" t="str">
            <v>Mobiliario en ""Florentine Oak</v>
          </cell>
          <cell r="K804"/>
          <cell r="L804" t="str">
            <v>X</v>
          </cell>
          <cell r="M804"/>
          <cell r="N804">
            <v>5402.4193548387102</v>
          </cell>
          <cell r="O804"/>
          <cell r="P804">
            <v>2900</v>
          </cell>
        </row>
        <row r="805">
          <cell r="A805" t="str">
            <v>F380.16XU5001</v>
          </cell>
          <cell r="B805" t="str">
            <v>XU5001</v>
          </cell>
          <cell r="C805"/>
          <cell r="D805" t="str">
            <v>Furniture in Florentine Oak (according to colour cards)</v>
          </cell>
          <cell r="E805" t="str">
            <v>Finition placage en chêne clair italien</v>
          </cell>
          <cell r="F805" t="str">
            <v>Möbel - Stil Florentine Oak</v>
          </cell>
          <cell r="G805"/>
          <cell r="H805"/>
          <cell r="I805" t="str">
            <v>Interieur houtsoort in italian white oak</v>
          </cell>
          <cell r="J805" t="str">
            <v>Mobiliario en ""Florentine Oak</v>
          </cell>
          <cell r="K805"/>
          <cell r="L805" t="str">
            <v>X</v>
          </cell>
          <cell r="M805"/>
          <cell r="N805">
            <v>10245.967741935487</v>
          </cell>
          <cell r="O805"/>
          <cell r="P805">
            <v>5500</v>
          </cell>
        </row>
        <row r="806">
          <cell r="A806" t="str">
            <v>F450.16XU5001</v>
          </cell>
          <cell r="B806" t="str">
            <v>XU5001</v>
          </cell>
          <cell r="C806"/>
          <cell r="D806" t="str">
            <v>Furniture in Florentine Oak (according to colour cards)</v>
          </cell>
          <cell r="E806" t="str">
            <v>Finition placage en chêne clair italien</v>
          </cell>
          <cell r="F806" t="str">
            <v>Möbel - Stil Florentine Oak</v>
          </cell>
          <cell r="G806"/>
          <cell r="H806"/>
          <cell r="I806" t="str">
            <v>Interieur houtsoort in italian white oak</v>
          </cell>
          <cell r="J806" t="str">
            <v>Mobiliario en ""Florentine Oak</v>
          </cell>
          <cell r="K806"/>
          <cell r="L806" t="str">
            <v>X</v>
          </cell>
          <cell r="M806"/>
          <cell r="N806">
            <v>11922.58064516129</v>
          </cell>
          <cell r="O806"/>
          <cell r="P806">
            <v>6400</v>
          </cell>
        </row>
        <row r="807">
          <cell r="A807" t="str">
            <v>F530.16XU5001</v>
          </cell>
          <cell r="B807" t="str">
            <v>XU5001</v>
          </cell>
          <cell r="C807"/>
          <cell r="D807" t="str">
            <v>Furniture in Florentine Oak (according to colour cards)</v>
          </cell>
          <cell r="E807" t="str">
            <v>Finition placage en chêne clair italien</v>
          </cell>
          <cell r="F807" t="str">
            <v>Möbel - Stil Florentine Oak</v>
          </cell>
          <cell r="G807"/>
          <cell r="H807"/>
          <cell r="I807" t="str">
            <v>Interieur houtsoort in italian white oak</v>
          </cell>
          <cell r="J807" t="str">
            <v>Mobiliario en ""Florentine Oak</v>
          </cell>
          <cell r="K807"/>
          <cell r="L807" t="str">
            <v>X</v>
          </cell>
          <cell r="M807"/>
          <cell r="N807">
            <v>11922.58064516129</v>
          </cell>
          <cell r="O807"/>
          <cell r="P807">
            <v>6400</v>
          </cell>
        </row>
        <row r="808">
          <cell r="A808" t="str">
            <v>S330.16XU5001</v>
          </cell>
          <cell r="B808" t="str">
            <v>XU5001</v>
          </cell>
          <cell r="C808"/>
          <cell r="D808" t="str">
            <v>Furniture in Florentine Oak (according to colour cards)</v>
          </cell>
          <cell r="E808" t="str">
            <v>Finition placage en chêne clair italien</v>
          </cell>
          <cell r="F808" t="str">
            <v>Möbel - Stil Florentine Oak</v>
          </cell>
          <cell r="G808"/>
          <cell r="H808"/>
          <cell r="I808" t="str">
            <v>Interieur houtsoort in  """"Florentine Oak</v>
          </cell>
          <cell r="J808" t="str">
            <v>Mobiliario en ""Florentine Oak</v>
          </cell>
          <cell r="K808"/>
          <cell r="L808" t="str">
            <v>X</v>
          </cell>
          <cell r="M808"/>
          <cell r="N808">
            <v>5402.4193548387102</v>
          </cell>
          <cell r="O808"/>
          <cell r="P808">
            <v>2900</v>
          </cell>
        </row>
        <row r="809">
          <cell r="A809" t="str">
            <v>S450.16XU5001</v>
          </cell>
          <cell r="B809" t="str">
            <v>XU5001</v>
          </cell>
          <cell r="C809"/>
          <cell r="D809" t="str">
            <v>Furniture in Florentine Oak (according to colour cards)</v>
          </cell>
          <cell r="E809" t="str">
            <v>Finition placage en chêne clair italien</v>
          </cell>
          <cell r="F809" t="str">
            <v>Möbel - Stil Florentine Oak</v>
          </cell>
          <cell r="G809"/>
          <cell r="H809"/>
          <cell r="I809" t="str">
            <v>Interieur houtsoort in italian white oak</v>
          </cell>
          <cell r="J809" t="str">
            <v>Mobiliario en ""Florentine Oak</v>
          </cell>
          <cell r="K809"/>
          <cell r="L809" t="str">
            <v>X</v>
          </cell>
          <cell r="M809"/>
          <cell r="N809">
            <v>10991.129032258066</v>
          </cell>
          <cell r="O809"/>
          <cell r="P809">
            <v>5900</v>
          </cell>
        </row>
        <row r="810">
          <cell r="A810" t="str">
            <v>C330.16XU5002</v>
          </cell>
          <cell r="B810" t="str">
            <v>XU5002</v>
          </cell>
          <cell r="C810"/>
          <cell r="D810" t="str">
            <v>Furniture in Manhattan Cherry (matt finish) (according to colour cards)</v>
          </cell>
          <cell r="E810" t="str">
            <v>Finition en merisier Manhattan vernis mat</v>
          </cell>
          <cell r="F810" t="str">
            <v>Möbel - Stil Manhattan Cherry (satiniert)</v>
          </cell>
          <cell r="G810"/>
          <cell r="H810"/>
          <cell r="I810" t="str">
            <v>Interieur houtsoort in  """"Manhattan Cherry"""" (zijdeglans)</v>
          </cell>
          <cell r="J810" t="str">
            <v>Mobiliario en ""Manhattan Cherry"" ( satinado)</v>
          </cell>
          <cell r="K810"/>
          <cell r="L810" t="str">
            <v>X</v>
          </cell>
          <cell r="M810"/>
          <cell r="N810">
            <v>6706.4516129032263</v>
          </cell>
          <cell r="O810"/>
          <cell r="P810">
            <v>3600</v>
          </cell>
        </row>
        <row r="811">
          <cell r="A811" t="str">
            <v>F380.16XU5002</v>
          </cell>
          <cell r="B811" t="str">
            <v>XU5002</v>
          </cell>
          <cell r="C811"/>
          <cell r="D811" t="str">
            <v>Furniture in Manhattan Cherry (matt finish) (according to colour cards)</v>
          </cell>
          <cell r="E811" t="str">
            <v>Finition en merisier Manhattan vernis mat</v>
          </cell>
          <cell r="F811" t="str">
            <v>Möbel - Stil Manhattan Cherry (satiniert)</v>
          </cell>
          <cell r="G811"/>
          <cell r="H811"/>
          <cell r="I811" t="str">
            <v>Interieur houtsoort in cherry wood matt finishing</v>
          </cell>
          <cell r="J811" t="str">
            <v>Mobiliario en ""Manhattan Cherry"" ( satinado)</v>
          </cell>
          <cell r="K811"/>
          <cell r="L811" t="str">
            <v>X</v>
          </cell>
          <cell r="M811"/>
          <cell r="N811">
            <v>10245.967741935487</v>
          </cell>
          <cell r="O811"/>
          <cell r="P811">
            <v>5500</v>
          </cell>
        </row>
        <row r="812">
          <cell r="A812" t="str">
            <v>F450.16XU5002</v>
          </cell>
          <cell r="B812" t="str">
            <v>XU5002</v>
          </cell>
          <cell r="C812"/>
          <cell r="D812" t="str">
            <v>Furniture in Manhattan Cherry (matt finish) (according to colour cards)</v>
          </cell>
          <cell r="E812" t="str">
            <v>Finition en merisier Manhattan vernis mat</v>
          </cell>
          <cell r="F812" t="str">
            <v>Möbel - Stil Manhattan Cherry (satiniert)</v>
          </cell>
          <cell r="G812"/>
          <cell r="H812"/>
          <cell r="I812" t="str">
            <v>Interieur houtsoort in cherry wood matt finish</v>
          </cell>
          <cell r="J812" t="str">
            <v>Mobiliario en ""Manhattan Cherry"" ( satinado)</v>
          </cell>
          <cell r="K812"/>
          <cell r="L812" t="str">
            <v>X</v>
          </cell>
          <cell r="M812"/>
          <cell r="N812">
            <v>11922.58064516129</v>
          </cell>
          <cell r="O812"/>
          <cell r="P812">
            <v>6400</v>
          </cell>
        </row>
        <row r="813">
          <cell r="A813" t="str">
            <v>F530.16XU5002</v>
          </cell>
          <cell r="B813" t="str">
            <v>XU5002</v>
          </cell>
          <cell r="C813"/>
          <cell r="D813" t="str">
            <v>Furniture in Manhattan Cherry (matt finish) (according to colour cards)</v>
          </cell>
          <cell r="E813" t="str">
            <v>Finition en merisier Manhattan vernis mat</v>
          </cell>
          <cell r="F813" t="str">
            <v>Möbel - Stil Manhattan Cherry (satiniert)</v>
          </cell>
          <cell r="G813"/>
          <cell r="H813"/>
          <cell r="I813" t="str">
            <v>Interieur houtsoort in cherry wood matt finish</v>
          </cell>
          <cell r="J813" t="str">
            <v>Mobiliario en ""Manhattan Cherry"" ( satinado)</v>
          </cell>
          <cell r="K813"/>
          <cell r="L813" t="str">
            <v>X</v>
          </cell>
          <cell r="M813"/>
          <cell r="N813">
            <v>11922.58064516129</v>
          </cell>
          <cell r="O813"/>
          <cell r="P813">
            <v>6400</v>
          </cell>
        </row>
        <row r="814">
          <cell r="A814" t="str">
            <v>S330.16XU5002</v>
          </cell>
          <cell r="B814" t="str">
            <v>XU5002</v>
          </cell>
          <cell r="C814"/>
          <cell r="D814" t="str">
            <v>Furniture in Manhattan Cherry (matt finish) (according to colour cards)</v>
          </cell>
          <cell r="E814" t="str">
            <v>Finition en merisier Manhattan vernis mat</v>
          </cell>
          <cell r="F814" t="str">
            <v>Möbel - Stil Manhattan Cherry (satiniert)</v>
          </cell>
          <cell r="G814"/>
          <cell r="H814"/>
          <cell r="I814" t="str">
            <v>Interieur houtsoort in  """"Manhattan Cherry"""" (zijdeglans)</v>
          </cell>
          <cell r="J814" t="str">
            <v>Mobiliario en ""Manhattan Cherry"" ( satinado)</v>
          </cell>
          <cell r="K814"/>
          <cell r="L814" t="str">
            <v>X</v>
          </cell>
          <cell r="M814"/>
          <cell r="N814">
            <v>6706.4516129032263</v>
          </cell>
          <cell r="O814"/>
          <cell r="P814">
            <v>3600</v>
          </cell>
        </row>
        <row r="815">
          <cell r="A815" t="str">
            <v>S450.16XU5002</v>
          </cell>
          <cell r="B815" t="str">
            <v>XU5002</v>
          </cell>
          <cell r="C815"/>
          <cell r="D815" t="str">
            <v>Furniture in Manhattan Cherry (matt finish) (according to colour cards)</v>
          </cell>
          <cell r="E815" t="str">
            <v>Finition en merisier Manhattan vernis mat</v>
          </cell>
          <cell r="F815" t="str">
            <v>Möbel - Stil Manhattan Cherry (satiniert)</v>
          </cell>
          <cell r="G815"/>
          <cell r="H815"/>
          <cell r="I815" t="str">
            <v>Interieur houtsoort in cherry wood matt finishing</v>
          </cell>
          <cell r="J815" t="str">
            <v>Mobiliario en ""Manhattan Cherry"" ( satinado)</v>
          </cell>
          <cell r="K815"/>
          <cell r="L815" t="str">
            <v>X</v>
          </cell>
          <cell r="M815"/>
          <cell r="N815">
            <v>10991.129032258066</v>
          </cell>
          <cell r="O815"/>
          <cell r="P815">
            <v>5900</v>
          </cell>
        </row>
        <row r="816">
          <cell r="A816" t="str">
            <v>C330.16XU5100</v>
          </cell>
          <cell r="B816" t="str">
            <v>XU5100</v>
          </cell>
          <cell r="C816"/>
          <cell r="D816" t="str">
            <v>Wood upgrade from satin finish to high gloss (only for XU5002)</v>
          </cell>
          <cell r="E816" t="str">
            <v>Finition vernis brillant uniquement pour XU5002</v>
          </cell>
          <cell r="F816" t="str">
            <v>Möbel, Upgrade in Hochglanz (nur für XU5002)</v>
          </cell>
          <cell r="G816"/>
          <cell r="H816"/>
          <cell r="I816" t="str">
            <v>Houtsoort upgrade van zijdeglans naar hoogglans (alleen voor XU5002)</v>
          </cell>
          <cell r="J816" t="str">
            <v>Mejora en acabado de satinado a esmaltado brillante (solo para XU5002)</v>
          </cell>
          <cell r="K816"/>
          <cell r="L816"/>
          <cell r="M816" t="str">
            <v>X</v>
          </cell>
          <cell r="N816">
            <v>7079.032258064517</v>
          </cell>
          <cell r="O816"/>
          <cell r="P816">
            <v>3800</v>
          </cell>
        </row>
        <row r="817">
          <cell r="A817" t="str">
            <v>F380.16XU5100</v>
          </cell>
          <cell r="B817" t="str">
            <v>XU5100</v>
          </cell>
          <cell r="C817"/>
          <cell r="D817" t="str">
            <v>Wood upgrade from satin finish to full gloss</v>
          </cell>
          <cell r="E817" t="str">
            <v>Finition vernis brillant</v>
          </cell>
          <cell r="F817" t="str">
            <v>Möbel, Upgrade in Hochglanz</v>
          </cell>
          <cell r="G817"/>
          <cell r="H817"/>
          <cell r="I817" t="str">
            <v>Afwerkings upgrade van satin finish naar full gloss</v>
          </cell>
          <cell r="J817" t="str">
            <v>Madera exclusiva en acabado esmaltado brillante</v>
          </cell>
          <cell r="K817"/>
          <cell r="L817"/>
          <cell r="M817" t="str">
            <v>X</v>
          </cell>
          <cell r="N817">
            <v>17697.580645161292</v>
          </cell>
          <cell r="O817"/>
          <cell r="P817">
            <v>9500</v>
          </cell>
        </row>
        <row r="818">
          <cell r="A818" t="str">
            <v>F450.16XU5100</v>
          </cell>
          <cell r="B818" t="str">
            <v>XU5100</v>
          </cell>
          <cell r="C818"/>
          <cell r="D818" t="str">
            <v>Upgrade from satin finish to high gloss</v>
          </cell>
          <cell r="E818" t="str">
            <v>Finition vernis brillant</v>
          </cell>
          <cell r="F818" t="str">
            <v>Möbel, Upgrade in Hochglanz</v>
          </cell>
          <cell r="G818"/>
          <cell r="H818"/>
          <cell r="I818" t="str">
            <v>Upgrade van satin finish naar high gloss</v>
          </cell>
          <cell r="J818" t="str">
            <v>Majora en acabado de satinado a esmaltado brillante</v>
          </cell>
          <cell r="K818"/>
          <cell r="L818"/>
          <cell r="M818" t="str">
            <v>X</v>
          </cell>
          <cell r="N818">
            <v>20491.935483870973</v>
          </cell>
          <cell r="O818"/>
          <cell r="P818">
            <v>11000</v>
          </cell>
        </row>
        <row r="819">
          <cell r="A819" t="str">
            <v>F530.16XU5100</v>
          </cell>
          <cell r="B819" t="str">
            <v>XU5100</v>
          </cell>
          <cell r="C819"/>
          <cell r="D819" t="str">
            <v>Upgrade from satin finish to high gloss</v>
          </cell>
          <cell r="E819" t="str">
            <v>Finition vernis brillant</v>
          </cell>
          <cell r="F819" t="str">
            <v>Möbel, Upgrade in Hochglanz</v>
          </cell>
          <cell r="G819"/>
          <cell r="H819"/>
          <cell r="I819" t="str">
            <v>Upgrade van satin finish naar high gloss</v>
          </cell>
          <cell r="J819" t="str">
            <v>Majora en acabado de satinado a esmaltado brillante</v>
          </cell>
          <cell r="K819"/>
          <cell r="L819"/>
          <cell r="M819" t="str">
            <v>X</v>
          </cell>
          <cell r="N819">
            <v>20491.935483870973</v>
          </cell>
          <cell r="O819"/>
          <cell r="P819">
            <v>11000</v>
          </cell>
        </row>
        <row r="820">
          <cell r="A820" t="str">
            <v>S330.16XU5100</v>
          </cell>
          <cell r="B820" t="str">
            <v>XU5100</v>
          </cell>
          <cell r="C820"/>
          <cell r="D820" t="str">
            <v>Wood upgrade from satin finish to high gloss (only for XU5002)</v>
          </cell>
          <cell r="E820" t="str">
            <v>Finition vernis brillant uniquement pour XU5002</v>
          </cell>
          <cell r="F820" t="str">
            <v>Möbel, Upgrade in Hochglanz (nur für XU5002)</v>
          </cell>
          <cell r="G820"/>
          <cell r="H820"/>
          <cell r="I820" t="str">
            <v>Houtsoort upgrade van zijdeglans naar hoogglans (alleen voor XU5002)</v>
          </cell>
          <cell r="J820" t="str">
            <v>Mejora en acabado de satinado a esmaltado brillante (solo para XU5002)</v>
          </cell>
          <cell r="K820"/>
          <cell r="L820"/>
          <cell r="M820" t="str">
            <v>X</v>
          </cell>
          <cell r="N820">
            <v>7079.032258064517</v>
          </cell>
          <cell r="O820"/>
          <cell r="P820">
            <v>3800</v>
          </cell>
        </row>
        <row r="821">
          <cell r="A821" t="str">
            <v>S450.16XU5100</v>
          </cell>
          <cell r="B821" t="str">
            <v>XU5100</v>
          </cell>
          <cell r="C821"/>
          <cell r="D821" t="str">
            <v>Wood upgrade from satin finish to high gloss</v>
          </cell>
          <cell r="E821" t="str">
            <v>Finition vernis brillant</v>
          </cell>
          <cell r="F821" t="str">
            <v>Möbel, Upgrade in Hochglanz</v>
          </cell>
          <cell r="G821"/>
          <cell r="H821"/>
          <cell r="I821" t="str">
            <v>Afwerkings upgrade van satin finish naar high gloss</v>
          </cell>
          <cell r="J821" t="str">
            <v>Madera exclusiva en acabado esmaltado brillante</v>
          </cell>
          <cell r="K821"/>
          <cell r="L821"/>
          <cell r="M821" t="str">
            <v>X</v>
          </cell>
          <cell r="N821">
            <v>17697.580645161292</v>
          </cell>
          <cell r="O821"/>
          <cell r="P821">
            <v>9500</v>
          </cell>
        </row>
        <row r="822">
          <cell r="A822" t="str">
            <v>F450.16XU6000</v>
          </cell>
          <cell r="B822" t="str">
            <v>XU6000</v>
          </cell>
          <cell r="C822"/>
          <cell r="D822" t="str">
            <v>Salon and galley flooring in Australian Acacia (according to colour cards)</v>
          </cell>
          <cell r="E822" t="str">
            <v>Plancher carré et cuisine en acacia d'Australie</v>
          </cell>
          <cell r="F822" t="str">
            <v>Fußboden Salon und Pantry in Australian Acacia</v>
          </cell>
          <cell r="G822"/>
          <cell r="H822"/>
          <cell r="I822" t="str">
            <v>Salon en kombuis vloer in acacia</v>
          </cell>
          <cell r="J822" t="str">
            <v>Suelo de salón y cocina en ""Australian Acacia</v>
          </cell>
          <cell r="K822" t="str">
            <v>X</v>
          </cell>
          <cell r="L822"/>
          <cell r="M822"/>
          <cell r="N822" t="str">
            <v>Standard</v>
          </cell>
          <cell r="O822"/>
          <cell r="P822" t="str">
            <v>standard</v>
          </cell>
        </row>
        <row r="823">
          <cell r="A823" t="str">
            <v>C330.16XU6010</v>
          </cell>
          <cell r="B823" t="str">
            <v>XU6010</v>
          </cell>
          <cell r="C823"/>
          <cell r="D823" t="str">
            <v>Salon and galley flooring in Australian Acacia (according to colour cards)</v>
          </cell>
          <cell r="E823" t="str">
            <v>Plancher carré et cuisine en acacia d'Australie</v>
          </cell>
          <cell r="F823" t="str">
            <v>Fußboden Salon und Pantry in Australian Acacia</v>
          </cell>
          <cell r="G823"/>
          <cell r="H823"/>
          <cell r="I823" t="str">
            <v>Salon en kombuis vloer in """"Australian Acacia</v>
          </cell>
          <cell r="J823" t="str">
            <v>Suelo de salón y cocina en ""Australian Acacia</v>
          </cell>
          <cell r="K823" t="str">
            <v>X</v>
          </cell>
          <cell r="L823"/>
          <cell r="M823"/>
          <cell r="N823" t="str">
            <v>Standard</v>
          </cell>
          <cell r="O823"/>
          <cell r="P823" t="str">
            <v>standard</v>
          </cell>
        </row>
        <row r="824">
          <cell r="A824" t="str">
            <v>F380.16XU6010</v>
          </cell>
          <cell r="B824" t="str">
            <v>XU6010</v>
          </cell>
          <cell r="C824"/>
          <cell r="D824" t="str">
            <v>Salon and galley flooring in Australian Acacia (according to colour cards)</v>
          </cell>
          <cell r="E824" t="str">
            <v>Plancher carré et cuisine en acacia d'Australie</v>
          </cell>
          <cell r="F824" t="str">
            <v>Fußboden Salon und Pantry in Australian Acacia</v>
          </cell>
          <cell r="G824"/>
          <cell r="H824"/>
          <cell r="I824" t="str">
            <v>Salon en kombuis vloer in acacia</v>
          </cell>
          <cell r="J824" t="str">
            <v>Suelo de salón y cocina en ""Australian Acacia</v>
          </cell>
          <cell r="K824" t="str">
            <v>X</v>
          </cell>
          <cell r="L824"/>
          <cell r="M824"/>
          <cell r="N824" t="str">
            <v>Standard</v>
          </cell>
          <cell r="O824"/>
          <cell r="P824" t="str">
            <v>standard</v>
          </cell>
        </row>
        <row r="825">
          <cell r="A825" t="str">
            <v>F530.16XU6010</v>
          </cell>
          <cell r="B825" t="str">
            <v>XU6010</v>
          </cell>
          <cell r="C825"/>
          <cell r="D825" t="str">
            <v>Salon and galley flooring in Australian Acacia (according to colour cards)</v>
          </cell>
          <cell r="E825" t="str">
            <v>Plancher carré et cuisine en acacia d'Australie</v>
          </cell>
          <cell r="F825" t="str">
            <v>Fußboden Salon und Pantry in Australian Acacia</v>
          </cell>
          <cell r="G825"/>
          <cell r="H825"/>
          <cell r="I825" t="str">
            <v>Flooring Wooden (saloon)</v>
          </cell>
          <cell r="J825" t="str">
            <v>Suelo de salón y cocina en ""Australian Acacia</v>
          </cell>
          <cell r="K825" t="str">
            <v>X</v>
          </cell>
          <cell r="L825"/>
          <cell r="M825"/>
          <cell r="N825" t="str">
            <v>Standard</v>
          </cell>
          <cell r="O825"/>
          <cell r="P825" t="str">
            <v>standard</v>
          </cell>
        </row>
        <row r="826">
          <cell r="A826" t="str">
            <v>S330.16XU6010</v>
          </cell>
          <cell r="B826" t="str">
            <v>XU6010</v>
          </cell>
          <cell r="C826"/>
          <cell r="D826" t="str">
            <v>Salon and galley flooring in Australian Acacia (according to colour cards)</v>
          </cell>
          <cell r="E826" t="str">
            <v>Plancher carré et cuisine en acacia d'Australie</v>
          </cell>
          <cell r="F826" t="str">
            <v>Fußboden Salon und Pantry in Australian Acacia</v>
          </cell>
          <cell r="G826"/>
          <cell r="H826"/>
          <cell r="I826" t="str">
            <v>Salon en kombuis vloer in """"Australian Acacia</v>
          </cell>
          <cell r="J826" t="str">
            <v>Suelo de salón y cocina en ""Australian Acacia</v>
          </cell>
          <cell r="K826" t="str">
            <v>X</v>
          </cell>
          <cell r="L826"/>
          <cell r="M826"/>
          <cell r="N826" t="str">
            <v>Standard</v>
          </cell>
          <cell r="O826"/>
          <cell r="P826" t="str">
            <v>standard</v>
          </cell>
        </row>
        <row r="827">
          <cell r="A827" t="str">
            <v>S450.16XU6010</v>
          </cell>
          <cell r="B827" t="str">
            <v>XU6010</v>
          </cell>
          <cell r="C827"/>
          <cell r="D827" t="str">
            <v>Salon and galley flooring in Australian Acacia (according to colour cards)</v>
          </cell>
          <cell r="E827" t="str">
            <v>Plancher carré et cuisine en acacia d'Australie</v>
          </cell>
          <cell r="F827" t="str">
            <v>Fußboden Salon und Pantry in Australian Acacia</v>
          </cell>
          <cell r="G827"/>
          <cell r="H827"/>
          <cell r="I827" t="str">
            <v>Saloon and galley flooring in ""Australian Acacia</v>
          </cell>
          <cell r="J827" t="str">
            <v>Saloon and galley flooring in ""Australian Acacia</v>
          </cell>
          <cell r="K827" t="str">
            <v>X</v>
          </cell>
          <cell r="L827"/>
          <cell r="M827"/>
          <cell r="N827" t="str">
            <v>Standard</v>
          </cell>
          <cell r="O827"/>
          <cell r="P827" t="str">
            <v>standard</v>
          </cell>
        </row>
        <row r="828">
          <cell r="A828" t="str">
            <v>F530.16XU6011</v>
          </cell>
          <cell r="B828" t="str">
            <v>XU6011</v>
          </cell>
          <cell r="C828"/>
          <cell r="D828" t="str">
            <v>Salon and Galley flooring in Venetian Black Walnut (according to colour cards)</v>
          </cell>
          <cell r="E828" t="str">
            <v>Plancher salon et cuisine en noyer noir</v>
          </cell>
          <cell r="F828" t="str">
            <v>Fußboden Salon und Pantry in Venetian Black Walnut</v>
          </cell>
          <cell r="G828"/>
          <cell r="H828"/>
          <cell r="I828" t="str">
            <v>Flooring Wooden 2 (saloon)</v>
          </cell>
          <cell r="J828" t="str">
            <v>Suelo de salón y cocina en ""Venetian Black Walnut</v>
          </cell>
          <cell r="K828"/>
          <cell r="L828" t="str">
            <v>X</v>
          </cell>
          <cell r="M828"/>
          <cell r="N828">
            <v>3520.8870967741941</v>
          </cell>
          <cell r="O828"/>
          <cell r="P828">
            <v>1890</v>
          </cell>
        </row>
        <row r="829">
          <cell r="A829" t="str">
            <v>C330.16XU6012</v>
          </cell>
          <cell r="B829" t="str">
            <v>XU6012</v>
          </cell>
          <cell r="C829"/>
          <cell r="D829" t="str">
            <v>Salon and Galley flooring in Venetian Black Walnut (according to colour cards)</v>
          </cell>
          <cell r="E829" t="str">
            <v>Plancher salon et cuisine en noyer noir</v>
          </cell>
          <cell r="F829" t="str">
            <v>Fußboden Salon und Pantry in Venetian Black Walnut</v>
          </cell>
          <cell r="G829"/>
          <cell r="H829"/>
          <cell r="I829" t="str">
            <v>Salon en kombuis vloer in  """"Venetian Black Walnut</v>
          </cell>
          <cell r="J829" t="str">
            <v>Suelo en salon y cocina ""Venetian Black Walnut</v>
          </cell>
          <cell r="K829"/>
          <cell r="L829" t="str">
            <v>X</v>
          </cell>
          <cell r="M829"/>
          <cell r="N829">
            <v>1453.0645161290324</v>
          </cell>
          <cell r="O829"/>
          <cell r="P829">
            <v>780</v>
          </cell>
        </row>
        <row r="830">
          <cell r="A830" t="str">
            <v>F380.16XU6012</v>
          </cell>
          <cell r="B830" t="str">
            <v>XU6012</v>
          </cell>
          <cell r="C830"/>
          <cell r="D830" t="str">
            <v>Salon and Galley flooring in Venetian Black Walnut (according to colour cards)</v>
          </cell>
          <cell r="E830" t="str">
            <v>Plancher salon et cuisine en noyer noir</v>
          </cell>
          <cell r="F830" t="str">
            <v>Fußboden Salon und Pantry in Venetian Black Walnut</v>
          </cell>
          <cell r="G830"/>
          <cell r="H830"/>
          <cell r="I830" t="str">
            <v>Salon en kombuis vloer in noce nero</v>
          </cell>
          <cell r="J830" t="str">
            <v>Suelo en salon y cocina ""Venetian Black Walnut</v>
          </cell>
          <cell r="K830"/>
          <cell r="L830" t="str">
            <v>X</v>
          </cell>
          <cell r="M830"/>
          <cell r="N830">
            <v>1825.6451612903229</v>
          </cell>
          <cell r="O830"/>
          <cell r="P830">
            <v>980</v>
          </cell>
        </row>
        <row r="831">
          <cell r="A831" t="str">
            <v>F450.16XU6012</v>
          </cell>
          <cell r="B831" t="str">
            <v>XU6012</v>
          </cell>
          <cell r="C831"/>
          <cell r="D831" t="str">
            <v>Salon and Galley flooring in Venetian Black Walnut (according to colour cards)</v>
          </cell>
          <cell r="E831" t="str">
            <v>Plancher salon et cuisine en noyer noir</v>
          </cell>
          <cell r="F831" t="str">
            <v>Fußboden Salon und Pantry in Venetian Black Walnut</v>
          </cell>
          <cell r="G831"/>
          <cell r="H831"/>
          <cell r="I831" t="str">
            <v>Salon en kombuis vloer in noce nero</v>
          </cell>
          <cell r="J831" t="str">
            <v>Suelo en salon y cocina ""Venetian Black Walnut</v>
          </cell>
          <cell r="K831"/>
          <cell r="L831" t="str">
            <v>X</v>
          </cell>
          <cell r="M831"/>
          <cell r="N831">
            <v>1825.6451612903229</v>
          </cell>
          <cell r="O831"/>
          <cell r="P831">
            <v>980</v>
          </cell>
        </row>
        <row r="832">
          <cell r="A832" t="str">
            <v>S330.16XU6012</v>
          </cell>
          <cell r="B832" t="str">
            <v>XU6012</v>
          </cell>
          <cell r="C832"/>
          <cell r="D832" t="str">
            <v>Salon and Galley flooring in Venetian Black Walnut (according to colour cards)</v>
          </cell>
          <cell r="E832" t="str">
            <v>Plancher salon et cuisine en noyer noir</v>
          </cell>
          <cell r="F832" t="str">
            <v>Fußboden Salon und Pantry in Venetian Black Walnut</v>
          </cell>
          <cell r="G832"/>
          <cell r="H832"/>
          <cell r="I832" t="str">
            <v>Salon en kombuis vloer in  """"Venetian Black Walnut</v>
          </cell>
          <cell r="J832" t="str">
            <v>Suelo en salon y cocina ""Venetian Black Walnut</v>
          </cell>
          <cell r="K832"/>
          <cell r="L832" t="str">
            <v>X</v>
          </cell>
          <cell r="M832"/>
          <cell r="N832">
            <v>1453.0645161290324</v>
          </cell>
          <cell r="O832"/>
          <cell r="P832">
            <v>780</v>
          </cell>
        </row>
        <row r="833">
          <cell r="A833" t="str">
            <v>S450.16XU6012</v>
          </cell>
          <cell r="B833" t="str">
            <v>XU6012</v>
          </cell>
          <cell r="C833"/>
          <cell r="D833" t="str">
            <v>Salon and Galley flooring in Venetian Black Walnut (according to colour cards)</v>
          </cell>
          <cell r="E833" t="str">
            <v>Plancher salon et cuisine en noyer noir</v>
          </cell>
          <cell r="F833" t="str">
            <v>Fußboden Salon und Pantry in Venetian Black Walnut</v>
          </cell>
          <cell r="G833"/>
          <cell r="H833"/>
          <cell r="I833" t="str">
            <v>Salon en kombuis vloer in noce nero</v>
          </cell>
          <cell r="J833" t="str">
            <v>Suelo en salon y cocina ""Venetian Black Walnut</v>
          </cell>
          <cell r="K833"/>
          <cell r="L833" t="str">
            <v>X</v>
          </cell>
          <cell r="M833"/>
          <cell r="N833">
            <v>1825.6451612903229</v>
          </cell>
          <cell r="O833"/>
          <cell r="P833">
            <v>980</v>
          </cell>
        </row>
        <row r="834">
          <cell r="A834" t="str">
            <v>F380.16XU6020</v>
          </cell>
          <cell r="B834" t="str">
            <v>XU6020</v>
          </cell>
          <cell r="C834"/>
          <cell r="D834" t="str">
            <v>Teak on flybridge floor</v>
          </cell>
          <cell r="E834" t="str">
            <v xml:space="preserve">Plancher Teck au Flybridge </v>
          </cell>
          <cell r="F834" t="str">
            <v>Teakfußboden auf der Flybridge</v>
          </cell>
          <cell r="G834"/>
          <cell r="H834"/>
          <cell r="I834" t="str">
            <v>Teak op flybridge vloer</v>
          </cell>
          <cell r="J834" t="str">
            <v>Teca en cubierta de flybridge</v>
          </cell>
          <cell r="K834"/>
          <cell r="L834"/>
          <cell r="M834"/>
          <cell r="N834"/>
          <cell r="O834"/>
          <cell r="P834"/>
        </row>
        <row r="835">
          <cell r="A835" t="str">
            <v>F450.16XU6020</v>
          </cell>
          <cell r="B835" t="str">
            <v>XU6020</v>
          </cell>
          <cell r="C835"/>
          <cell r="D835" t="str">
            <v>Teak on flybridge floor</v>
          </cell>
          <cell r="E835" t="str">
            <v xml:space="preserve">Plancher Teck au Flybridge </v>
          </cell>
          <cell r="F835" t="str">
            <v>Teakfußboden auf der Flybridge</v>
          </cell>
          <cell r="G835"/>
          <cell r="H835"/>
          <cell r="I835" t="str">
            <v>Teak op flybridge vloer</v>
          </cell>
          <cell r="J835" t="str">
            <v>Teca en cubierta de flybridge</v>
          </cell>
          <cell r="K835"/>
          <cell r="L835"/>
          <cell r="M835"/>
          <cell r="N835"/>
          <cell r="O835"/>
          <cell r="P835"/>
        </row>
        <row r="836">
          <cell r="A836" t="str">
            <v>C330.16XU6030</v>
          </cell>
          <cell r="B836" t="str">
            <v>XU6030</v>
          </cell>
          <cell r="C836"/>
          <cell r="D836" t="str">
            <v>Heads flooring standard wood</v>
          </cell>
          <cell r="E836" t="str">
            <v>Plancher Toilettes en standard en bois</v>
          </cell>
          <cell r="F836" t="str">
            <v>Fußboden im Bad, Standard Holz</v>
          </cell>
          <cell r="G836"/>
          <cell r="H836"/>
          <cell r="I836" t="str">
            <v>Vloer in natte cel in houtsoort</v>
          </cell>
          <cell r="J836" t="str">
            <v>Suelo baño en madera estandar</v>
          </cell>
          <cell r="K836" t="str">
            <v>X</v>
          </cell>
          <cell r="L836"/>
          <cell r="M836"/>
          <cell r="N836" t="str">
            <v>Standard</v>
          </cell>
          <cell r="O836"/>
          <cell r="P836" t="str">
            <v>standard</v>
          </cell>
        </row>
        <row r="837">
          <cell r="A837" t="str">
            <v>F380.16XU6030</v>
          </cell>
          <cell r="B837" t="str">
            <v>XU6030</v>
          </cell>
          <cell r="C837"/>
          <cell r="D837" t="str">
            <v>Heads flooring standard GRP</v>
          </cell>
          <cell r="E837" t="str">
            <v>Plancher Toilettes en gelcoat</v>
          </cell>
          <cell r="F837" t="str">
            <v>Fußboden im Bad, Standard GFK</v>
          </cell>
          <cell r="G837"/>
          <cell r="H837"/>
          <cell r="I837" t="str">
            <v>Natte cel vloer in standaard polyester</v>
          </cell>
          <cell r="J837" t="str">
            <v>Suelo balos estándar GRP</v>
          </cell>
          <cell r="K837" t="str">
            <v>X</v>
          </cell>
          <cell r="L837"/>
          <cell r="M837"/>
          <cell r="N837" t="str">
            <v>Standard</v>
          </cell>
          <cell r="O837"/>
          <cell r="P837" t="str">
            <v>standard</v>
          </cell>
        </row>
        <row r="838">
          <cell r="A838" t="str">
            <v>S330.16XU6030</v>
          </cell>
          <cell r="B838" t="str">
            <v>XU6030</v>
          </cell>
          <cell r="C838"/>
          <cell r="D838" t="str">
            <v>Heads flooring standard wood</v>
          </cell>
          <cell r="E838" t="str">
            <v>Plancher Toilettes en standard en bois</v>
          </cell>
          <cell r="F838" t="str">
            <v>Fußboden im Bad, Standard Holz</v>
          </cell>
          <cell r="G838"/>
          <cell r="H838"/>
          <cell r="I838" t="str">
            <v>Vloer in natte cel in houtsoort</v>
          </cell>
          <cell r="J838" t="str">
            <v>Suelo baño en madera estandar</v>
          </cell>
          <cell r="K838" t="str">
            <v>X</v>
          </cell>
          <cell r="L838"/>
          <cell r="M838"/>
          <cell r="N838" t="str">
            <v>Standard</v>
          </cell>
          <cell r="O838"/>
          <cell r="P838" t="str">
            <v>standard</v>
          </cell>
        </row>
        <row r="839">
          <cell r="A839" t="str">
            <v>F380.16XU6031</v>
          </cell>
          <cell r="B839" t="str">
            <v>XU6031</v>
          </cell>
          <cell r="C839"/>
          <cell r="D839" t="str">
            <v>Heads flooring upgrade, teak effect flooring in both heads and teak floor in shower compartment</v>
          </cell>
          <cell r="E839" t="str">
            <v>Plancher des cabinets de toilettes en imitation teck et teck dans les douches</v>
          </cell>
          <cell r="F839" t="str">
            <v>Fußboden in beiden Bädern in Teak-Optik und in der Dusche aus Teak</v>
          </cell>
          <cell r="G839"/>
          <cell r="H839"/>
          <cell r="I839" t="str">
            <v>Natte cel vloer upgrade. Teak effect vloer in beide natte cellen en teak vloer in douche</v>
          </cell>
          <cell r="J839" t="str">
            <v>Suelo baños exclusivo. Efecto teca en los dos baños y piso de teca en la ducha</v>
          </cell>
          <cell r="K839"/>
          <cell r="L839"/>
          <cell r="M839"/>
          <cell r="N839"/>
          <cell r="O839"/>
          <cell r="P839"/>
        </row>
        <row r="840">
          <cell r="A840" t="str">
            <v>F450.16XU6031</v>
          </cell>
          <cell r="B840" t="str">
            <v>XU6031</v>
          </cell>
          <cell r="C840"/>
          <cell r="D840" t="str">
            <v>Heads Flooring upgrade, teak effect flooring in both heads and shower compartment</v>
          </cell>
          <cell r="E840" t="str">
            <v>Plancher des cabinets de toilettes en imitation teck et teck dans les douches</v>
          </cell>
          <cell r="F840" t="str">
            <v>Fußboden in Bad und Dusche in Teak-Optik</v>
          </cell>
          <cell r="G840"/>
          <cell r="H840"/>
          <cell r="I840" t="str">
            <v>Natte cel vloer upgrade. Teak effect vloer in beide natte cellen en douche</v>
          </cell>
          <cell r="J840" t="str">
            <v>Suelo baños exclusivo. Efecto teca en los dos baños y en la ducha</v>
          </cell>
          <cell r="K840"/>
          <cell r="L840"/>
          <cell r="M840"/>
          <cell r="N840"/>
          <cell r="O840"/>
          <cell r="P840"/>
        </row>
        <row r="841">
          <cell r="A841" t="str">
            <v>S450.16XU6031</v>
          </cell>
          <cell r="B841" t="str">
            <v>XU6031</v>
          </cell>
          <cell r="C841"/>
          <cell r="D841" t="str">
            <v>Heads flooring upgrade, teak effect flooring in both heads and shower compartments</v>
          </cell>
          <cell r="E841" t="str">
            <v>Plancher des cabinets de toilettes en imitation teck et teck dans les douches</v>
          </cell>
          <cell r="F841" t="str">
            <v>Fußboden in Bad und Dusche in Teak-Optik</v>
          </cell>
          <cell r="G841"/>
          <cell r="H841"/>
          <cell r="I841" t="str">
            <v>Natte cel vloer upgrade. Teak effect vloer in beide natte cellen en teak vloer in douches</v>
          </cell>
          <cell r="J841" t="str">
            <v>Suelo baños exclusivo. Efecto teca en los dos baños y en la ducha</v>
          </cell>
          <cell r="K841"/>
          <cell r="L841"/>
          <cell r="M841"/>
          <cell r="N841"/>
          <cell r="O841"/>
          <cell r="P841"/>
        </row>
        <row r="842">
          <cell r="A842" t="str">
            <v>C330.16XV1000</v>
          </cell>
          <cell r="B842" t="str">
            <v>XV1000</v>
          </cell>
          <cell r="C842"/>
          <cell r="D842" t="str">
            <v>Cockpit canopies (according to colour card)</v>
          </cell>
          <cell r="E842" t="str">
            <v>Taud de fermeture de Cockpit suivant échantillons</v>
          </cell>
          <cell r="F842" t="str">
            <v>Cockpitabdeckung (gem. Farbkarte)</v>
          </cell>
          <cell r="G842"/>
          <cell r="H842"/>
          <cell r="I842" t="str">
            <v>Kuiptent achterkant</v>
          </cell>
          <cell r="J842" t="str">
            <v>Lonas cerramiento bañera (acorde con selección de color)</v>
          </cell>
          <cell r="K842"/>
          <cell r="L842"/>
          <cell r="M842"/>
          <cell r="N842"/>
          <cell r="O842"/>
          <cell r="P842"/>
        </row>
        <row r="843">
          <cell r="A843" t="str">
            <v>C330.16XV1000</v>
          </cell>
          <cell r="B843" t="str">
            <v>XV1000</v>
          </cell>
          <cell r="C843"/>
          <cell r="D843" t="str">
            <v>Cockpit canopies (according to colour card)</v>
          </cell>
          <cell r="E843" t="str">
            <v>Taud de fermeture de Cockpit suivant échantillons</v>
          </cell>
          <cell r="F843" t="str">
            <v>Cockpitabdeckung (gem. Farbkarte)</v>
          </cell>
          <cell r="G843"/>
          <cell r="H843"/>
          <cell r="I843" t="str">
            <v>Kuiptent achterkant</v>
          </cell>
          <cell r="J843" t="str">
            <v>Lonas cerramiento bañera (acorde con selección de color)</v>
          </cell>
          <cell r="K843"/>
          <cell r="L843"/>
          <cell r="M843"/>
          <cell r="N843"/>
          <cell r="O843"/>
          <cell r="P843"/>
        </row>
        <row r="844">
          <cell r="A844" t="str">
            <v>F380.16XV1000</v>
          </cell>
          <cell r="B844" t="str">
            <v>XV1000</v>
          </cell>
          <cell r="C844"/>
          <cell r="D844" t="str">
            <v>Cockpit canopies (according to colour card)</v>
          </cell>
          <cell r="E844" t="str">
            <v>Taud de fermeture de Cockpit suivant échantillons</v>
          </cell>
          <cell r="F844" t="str">
            <v>Cockpitabdeckung (gem. Farbkarte)</v>
          </cell>
          <cell r="G844"/>
          <cell r="H844"/>
          <cell r="I844" t="str">
            <v>Kuiptent (volgens kleurenkaart)</v>
          </cell>
          <cell r="J844" t="str">
            <v>Lonas cerramiento bañera (acorde con selección de color)</v>
          </cell>
          <cell r="K844"/>
          <cell r="L844"/>
          <cell r="M844"/>
          <cell r="N844"/>
          <cell r="O844"/>
          <cell r="P844"/>
        </row>
        <row r="845">
          <cell r="A845" t="str">
            <v>F380.16XV1000</v>
          </cell>
          <cell r="B845" t="str">
            <v>XV1000</v>
          </cell>
          <cell r="C845"/>
          <cell r="D845" t="str">
            <v>Cockpit canopies (according to colour card)</v>
          </cell>
          <cell r="E845" t="str">
            <v>Taud de fermeture de Cockpit suivant échantillons</v>
          </cell>
          <cell r="F845" t="str">
            <v>Cockpitabdeckung (gem. Farbkarte)</v>
          </cell>
          <cell r="G845"/>
          <cell r="H845"/>
          <cell r="I845" t="str">
            <v>Kuiptent (volgens kleurenkaart)</v>
          </cell>
          <cell r="J845" t="str">
            <v>Lonas cerramiento bañera (acorde con selección de color)</v>
          </cell>
          <cell r="K845"/>
          <cell r="L845"/>
          <cell r="M845"/>
          <cell r="N845"/>
          <cell r="O845"/>
          <cell r="P845"/>
        </row>
        <row r="846">
          <cell r="A846" t="str">
            <v>F450.16XV1000</v>
          </cell>
          <cell r="B846" t="str">
            <v>XV1000</v>
          </cell>
          <cell r="C846"/>
          <cell r="D846" t="str">
            <v>Cockpit canopies (according to colour card)</v>
          </cell>
          <cell r="E846" t="str">
            <v>Taud de fermeture de Cockpit suivant échantillons</v>
          </cell>
          <cell r="F846" t="str">
            <v>Cockpitabdeckung (gem. Farbkarte)</v>
          </cell>
          <cell r="G846"/>
          <cell r="H846"/>
          <cell r="I846" t="str">
            <v>Kuiptent (volgens kleurenkaart)</v>
          </cell>
          <cell r="J846" t="str">
            <v>Lonas cerramiento bañera (acorde con selección de color)</v>
          </cell>
          <cell r="K846"/>
          <cell r="L846"/>
          <cell r="M846"/>
          <cell r="N846"/>
          <cell r="O846"/>
          <cell r="P846"/>
        </row>
        <row r="847">
          <cell r="A847" t="str">
            <v>F450.16XV1000</v>
          </cell>
          <cell r="B847" t="str">
            <v>XV1000</v>
          </cell>
          <cell r="C847"/>
          <cell r="D847" t="str">
            <v>Cockpit canopies (according to colour card)</v>
          </cell>
          <cell r="E847" t="str">
            <v>Taud de fermeture de Cockpit suivant échantillons</v>
          </cell>
          <cell r="F847" t="str">
            <v>Cockpitabdeckung (gem. Farbkarte)</v>
          </cell>
          <cell r="G847"/>
          <cell r="H847"/>
          <cell r="I847" t="str">
            <v>Kuiptent (volgens kleurenkaart)</v>
          </cell>
          <cell r="J847" t="str">
            <v>Lonas cerramiento bañera (acorde con selección de color)</v>
          </cell>
          <cell r="K847"/>
          <cell r="L847"/>
          <cell r="M847"/>
          <cell r="N847"/>
          <cell r="O847"/>
          <cell r="P847"/>
        </row>
        <row r="848">
          <cell r="A848" t="str">
            <v>F530.16XV1000</v>
          </cell>
          <cell r="B848" t="str">
            <v>XV1000</v>
          </cell>
          <cell r="C848"/>
          <cell r="D848" t="str">
            <v>Cockpit canopies (according to colour card)</v>
          </cell>
          <cell r="E848" t="str">
            <v>Taud de fermeture de Cockpit suivant échantillons</v>
          </cell>
          <cell r="F848" t="str">
            <v>Cockpitabdeckung (gem. Farbkarte)</v>
          </cell>
          <cell r="G848"/>
          <cell r="H848"/>
          <cell r="I848" t="str">
            <v>Kuiptent (volgens kleurenkaart)</v>
          </cell>
          <cell r="J848" t="str">
            <v>Lonas cerramiento bañera (acorde con selección de color)</v>
          </cell>
          <cell r="K848"/>
          <cell r="L848"/>
          <cell r="M848"/>
          <cell r="N848"/>
          <cell r="O848"/>
          <cell r="P848"/>
        </row>
        <row r="849">
          <cell r="A849" t="str">
            <v>S330.16XV1000</v>
          </cell>
          <cell r="B849" t="str">
            <v>XV1000</v>
          </cell>
          <cell r="C849"/>
          <cell r="D849" t="str">
            <v>Cockpit canopies (according to colour card)</v>
          </cell>
          <cell r="E849" t="str">
            <v>Taud de fermeture de Cockpit suivant échantillons</v>
          </cell>
          <cell r="F849" t="str">
            <v>Cockpitabdeckung (gem. Farbkarte)</v>
          </cell>
          <cell r="G849"/>
          <cell r="H849"/>
          <cell r="I849" t="str">
            <v>Kuiptent (compleet)</v>
          </cell>
          <cell r="J849" t="str">
            <v>Lonas cerramiento bañera (acorde con selección de color)</v>
          </cell>
          <cell r="K849"/>
          <cell r="L849"/>
          <cell r="M849"/>
          <cell r="N849"/>
          <cell r="O849"/>
          <cell r="P849"/>
        </row>
        <row r="850">
          <cell r="A850" t="str">
            <v>S330.16XV1000</v>
          </cell>
          <cell r="B850" t="str">
            <v>XV1000</v>
          </cell>
          <cell r="C850"/>
          <cell r="D850" t="str">
            <v>Cockpit canopies (according to colour card)</v>
          </cell>
          <cell r="E850" t="str">
            <v>Taud de fermeture de Cockpit suivant échantillons</v>
          </cell>
          <cell r="F850" t="str">
            <v>Cockpitabdeckung (gem. Farbkarte)</v>
          </cell>
          <cell r="G850"/>
          <cell r="H850"/>
          <cell r="I850" t="str">
            <v>Kuiptent (compleet)</v>
          </cell>
          <cell r="J850" t="str">
            <v>Lonas cerramiento bañera (acorde con selección de color)</v>
          </cell>
          <cell r="K850"/>
          <cell r="L850"/>
          <cell r="M850"/>
          <cell r="N850"/>
          <cell r="O850"/>
          <cell r="P850"/>
        </row>
        <row r="851">
          <cell r="A851" t="str">
            <v>S450.16XV1000</v>
          </cell>
          <cell r="B851" t="str">
            <v>XV1000</v>
          </cell>
          <cell r="C851"/>
          <cell r="D851" t="str">
            <v>Cockpit canopies (according to colour card)</v>
          </cell>
          <cell r="E851" t="str">
            <v>Taud de fermeture de Cockpit suivant échantillons</v>
          </cell>
          <cell r="F851" t="str">
            <v>Cockpitabdeckung (gem. Farbkarte)</v>
          </cell>
          <cell r="G851"/>
          <cell r="H851"/>
          <cell r="I851" t="str">
            <v>Kuiptent (volgens kleurenkaart)</v>
          </cell>
          <cell r="J851" t="str">
            <v>Lonas cerramiento bañera (acorde con selección de color)</v>
          </cell>
          <cell r="K851"/>
          <cell r="L851"/>
          <cell r="M851"/>
          <cell r="N851"/>
          <cell r="O851"/>
          <cell r="P851"/>
        </row>
        <row r="852">
          <cell r="A852" t="str">
            <v>S450.16XV1000</v>
          </cell>
          <cell r="B852" t="str">
            <v>XV1000</v>
          </cell>
          <cell r="C852"/>
          <cell r="D852" t="str">
            <v>Cockpit canopies (according to colour card)</v>
          </cell>
          <cell r="E852" t="str">
            <v>Taud de fermeture de Cockpit suivant échantillons</v>
          </cell>
          <cell r="F852" t="str">
            <v>Cockpitabdeckung (gem. Farbkarte)</v>
          </cell>
          <cell r="G852"/>
          <cell r="H852"/>
          <cell r="I852" t="str">
            <v>Kuiptent (volgens kleurenkaart)</v>
          </cell>
          <cell r="J852" t="str">
            <v>Lonas cerramiento bañera (acorde con selección de color)</v>
          </cell>
          <cell r="K852"/>
          <cell r="L852"/>
          <cell r="M852"/>
          <cell r="N852"/>
          <cell r="O852"/>
          <cell r="P852"/>
        </row>
        <row r="853">
          <cell r="A853" t="str">
            <v>F450.16XV1004</v>
          </cell>
          <cell r="B853" t="str">
            <v>XV1004</v>
          </cell>
          <cell r="C853"/>
          <cell r="D853" t="str">
            <v>Outside front and side screen covers (according to colour card)</v>
          </cell>
          <cell r="E853" t="str">
            <v>Taud de vitres suivant échantillons (avant et le cote)</v>
          </cell>
          <cell r="F853" t="str">
            <v>Außenabdeckung der Front- und Seitenscheiben (gem. Farbauswahl)</v>
          </cell>
          <cell r="G853"/>
          <cell r="H853"/>
          <cell r="I853" t="str">
            <v>Buiten raambedekking (voor- en zijkant, volgens kleurenkaart)</v>
          </cell>
          <cell r="J853" t="str">
            <v>Lona parabrisas (frontal y lateral, acorde con selección de color)</v>
          </cell>
          <cell r="K853"/>
          <cell r="L853"/>
          <cell r="M853" t="str">
            <v>X</v>
          </cell>
          <cell r="N853">
            <v>3912.0967741935488</v>
          </cell>
          <cell r="O853"/>
          <cell r="P853">
            <v>2100</v>
          </cell>
        </row>
        <row r="854">
          <cell r="A854" t="str">
            <v>F450.16XV1004</v>
          </cell>
          <cell r="B854" t="str">
            <v>XV1004</v>
          </cell>
          <cell r="C854"/>
          <cell r="D854" t="str">
            <v>Outside front and side screen covers (according to colour card)</v>
          </cell>
          <cell r="E854" t="str">
            <v>Taud de vitres suivant échantillons (avant et le cote)</v>
          </cell>
          <cell r="F854" t="str">
            <v>Außenabdeckung der Front- und Seitenscheiben (gem. Farbauswahl)</v>
          </cell>
          <cell r="G854"/>
          <cell r="H854"/>
          <cell r="I854" t="str">
            <v>Buiten raambedekking (voor- en zijkant, volgens kleurenkaart)</v>
          </cell>
          <cell r="J854" t="str">
            <v>Lona parabrisas (frontal y lateral, acorde con selección de color)</v>
          </cell>
          <cell r="K854"/>
          <cell r="L854"/>
          <cell r="M854"/>
          <cell r="N854"/>
          <cell r="O854"/>
          <cell r="P854"/>
        </row>
        <row r="855">
          <cell r="A855" t="str">
            <v>F450.16XV1004</v>
          </cell>
          <cell r="B855" t="str">
            <v>XV1004</v>
          </cell>
          <cell r="C855"/>
          <cell r="D855" t="str">
            <v>Outside front and side screen covers (according to colour card)</v>
          </cell>
          <cell r="E855" t="str">
            <v>Taud de vitres suivant échantillons (avant et le cote)</v>
          </cell>
          <cell r="F855" t="str">
            <v>Außenabdeckung der Front- und Seitenscheiben (gem. Farbauswahl)</v>
          </cell>
          <cell r="G855"/>
          <cell r="H855"/>
          <cell r="I855" t="str">
            <v>Buiten raambedekking (voor- en zijkant, volgens kleurenkaart)</v>
          </cell>
          <cell r="J855" t="str">
            <v>Lona parabrisas (frontal y lateral, acorde con selección de color)</v>
          </cell>
          <cell r="K855"/>
          <cell r="L855"/>
          <cell r="M855"/>
          <cell r="N855"/>
          <cell r="O855"/>
          <cell r="P855"/>
        </row>
        <row r="856">
          <cell r="A856" t="str">
            <v>S330.16XV1005</v>
          </cell>
          <cell r="B856" t="str">
            <v>XV1005</v>
          </cell>
          <cell r="C856"/>
          <cell r="D856" t="str">
            <v>Cover for dashboard  (according to colour card)</v>
          </cell>
          <cell r="E856" t="str">
            <v>Housse de poste de pilotage suivant échantillons</v>
          </cell>
          <cell r="F856" t="str">
            <v>Abdeckung für Steuerstand (gem. Farbauswahl)</v>
          </cell>
          <cell r="G856"/>
          <cell r="H856"/>
          <cell r="I856" t="str">
            <v>Afdekzeil stuurstand (volgens kleurenkaart)</v>
          </cell>
          <cell r="J856" t="str">
            <v>Lonas cubre panel de instrumentos (acorde con selección de color)</v>
          </cell>
          <cell r="K856"/>
          <cell r="L856"/>
          <cell r="M856"/>
          <cell r="N856"/>
          <cell r="O856"/>
          <cell r="P856"/>
        </row>
        <row r="857">
          <cell r="A857" t="str">
            <v>S330.16XV1005</v>
          </cell>
          <cell r="B857" t="str">
            <v>XV1005</v>
          </cell>
          <cell r="C857"/>
          <cell r="D857" t="str">
            <v>Cover for dashboard  (according to colour card)</v>
          </cell>
          <cell r="E857" t="str">
            <v>Housse de poste de pilotage suivant échantillons</v>
          </cell>
          <cell r="F857" t="str">
            <v>Abdeckung für Steuerstand (gem. Farbauswahl)</v>
          </cell>
          <cell r="G857"/>
          <cell r="H857"/>
          <cell r="I857" t="str">
            <v>Afdekzeil stuurstand (volgens kleurenkaart)</v>
          </cell>
          <cell r="J857" t="str">
            <v>Lonas cubre panel de instrumentos (acorde con selección de color)</v>
          </cell>
          <cell r="K857"/>
          <cell r="L857"/>
          <cell r="M857"/>
          <cell r="N857"/>
          <cell r="O857"/>
          <cell r="P857"/>
        </row>
        <row r="858">
          <cell r="A858" t="str">
            <v>S450.16XV1005</v>
          </cell>
          <cell r="B858" t="str">
            <v>XV1005</v>
          </cell>
          <cell r="C858"/>
          <cell r="D858" t="str">
            <v>Cover for dashboard (according to colour card)</v>
          </cell>
          <cell r="E858" t="str">
            <v>Housse de poste de pilotage suivant échantillons</v>
          </cell>
          <cell r="F858" t="str">
            <v>Abdeckung für Steuerstand (gem. Farbauswahl)</v>
          </cell>
          <cell r="G858"/>
          <cell r="H858"/>
          <cell r="I858" t="str">
            <v>Cover, dashboard</v>
          </cell>
          <cell r="J858" t="str">
            <v>Cover, dashboard</v>
          </cell>
          <cell r="K858"/>
          <cell r="L858"/>
          <cell r="M858"/>
          <cell r="N858"/>
          <cell r="O858"/>
          <cell r="P858"/>
        </row>
        <row r="859">
          <cell r="A859" t="str">
            <v>S450.16XV1005</v>
          </cell>
          <cell r="B859" t="str">
            <v>XV1005</v>
          </cell>
          <cell r="C859"/>
          <cell r="D859" t="str">
            <v>Cover for dashboard (according to colour card)</v>
          </cell>
          <cell r="E859" t="str">
            <v>Housse de poste de pilotage suivant échantillons</v>
          </cell>
          <cell r="F859" t="str">
            <v>Abdeckung für Steuerstand (gem. Farbauswahl)</v>
          </cell>
          <cell r="G859"/>
          <cell r="H859"/>
          <cell r="I859" t="str">
            <v>Cover, dashboard</v>
          </cell>
          <cell r="J859" t="str">
            <v>Cover, dashboard</v>
          </cell>
          <cell r="K859"/>
          <cell r="L859"/>
          <cell r="M859"/>
          <cell r="N859"/>
          <cell r="O859"/>
          <cell r="P859"/>
        </row>
        <row r="860">
          <cell r="A860" t="str">
            <v>C330.16XV1007</v>
          </cell>
          <cell r="B860" t="str">
            <v>XV1007</v>
          </cell>
          <cell r="C860"/>
          <cell r="D860" t="str">
            <v>Outside screen cover, front and side triangle screen (according to colour card)</v>
          </cell>
          <cell r="E860" t="str">
            <v>Taud de protection de pare brise</v>
          </cell>
          <cell r="F860" t="str">
            <v>Außenabdeckung der Front- und Seitenscheiben (gem. Farbauswahl)</v>
          </cell>
          <cell r="G860"/>
          <cell r="H860"/>
          <cell r="I860" t="str">
            <v>Buiten raambedekking (voor- en zijkant, volgens kleurenkaart)</v>
          </cell>
          <cell r="J860" t="str">
            <v>Lona parabrisas y laterales (acorde selección de colores)</v>
          </cell>
          <cell r="K860"/>
          <cell r="L860"/>
          <cell r="M860" t="str">
            <v>X</v>
          </cell>
          <cell r="N860">
            <v>3315.9677419354839</v>
          </cell>
          <cell r="O860"/>
          <cell r="P860">
            <v>1780</v>
          </cell>
        </row>
        <row r="861">
          <cell r="A861" t="str">
            <v>F380.16XV1007</v>
          </cell>
          <cell r="B861" t="str">
            <v>XV1007</v>
          </cell>
          <cell r="C861"/>
          <cell r="D861" t="str">
            <v>Outside screen cover, front and side screen (according to colour card)</v>
          </cell>
          <cell r="E861" t="str">
            <v>Taud de protection de pare brise</v>
          </cell>
          <cell r="F861" t="str">
            <v>Außenabdeckung der Front- und Seitenscheiben (gem. Farbauswahl)</v>
          </cell>
          <cell r="G861"/>
          <cell r="H861"/>
          <cell r="I861" t="str">
            <v>Buiten voorraambedekking (voor- en zijkant, volgens kleurenkaart)</v>
          </cell>
          <cell r="J861" t="str">
            <v>Lona parabrisas (frontal y lateral, acorde con selección de color)</v>
          </cell>
          <cell r="K861"/>
          <cell r="L861"/>
          <cell r="M861" t="str">
            <v>X</v>
          </cell>
          <cell r="N861">
            <v>3632.661290322581</v>
          </cell>
          <cell r="O861"/>
          <cell r="P861">
            <v>1950</v>
          </cell>
        </row>
        <row r="862">
          <cell r="A862" t="str">
            <v>F530.16XV1007</v>
          </cell>
          <cell r="B862" t="str">
            <v>XV1007</v>
          </cell>
          <cell r="C862"/>
          <cell r="D862" t="str">
            <v>Outside screen cover (according to colour card)</v>
          </cell>
          <cell r="E862" t="str">
            <v>Taud de vitres suivant échantillons</v>
          </cell>
          <cell r="F862" t="str">
            <v>Abdeckung für Scheiben (gem. Farbauswahl)</v>
          </cell>
          <cell r="G862"/>
          <cell r="H862"/>
          <cell r="I862" t="str">
            <v>Cover, screen</v>
          </cell>
          <cell r="J862" t="str">
            <v xml:space="preserve">Lona parabrisas </v>
          </cell>
          <cell r="K862"/>
          <cell r="L862"/>
          <cell r="M862"/>
          <cell r="N862"/>
          <cell r="O862"/>
          <cell r="P862"/>
        </row>
        <row r="863">
          <cell r="A863" t="str">
            <v>S330.16XV1007</v>
          </cell>
          <cell r="B863" t="str">
            <v>XV1007</v>
          </cell>
          <cell r="C863"/>
          <cell r="D863" t="str">
            <v>Outside front screen cover (according to colour card)</v>
          </cell>
          <cell r="E863" t="str">
            <v>Taud de vitres (avant) suivant échantillons</v>
          </cell>
          <cell r="F863" t="str">
            <v>Abdeckung der Frontscheiben (gem. Farbauswahl)</v>
          </cell>
          <cell r="G863"/>
          <cell r="H863"/>
          <cell r="I863" t="str">
            <v>Buiten raambedekking (volgens kleurenkaart)</v>
          </cell>
          <cell r="J863" t="str">
            <v>Lona parabrisa (frontal acorde con selección de color)</v>
          </cell>
          <cell r="K863"/>
          <cell r="L863"/>
          <cell r="M863" t="str">
            <v>X</v>
          </cell>
          <cell r="N863">
            <v>3315.9677419354839</v>
          </cell>
          <cell r="O863"/>
          <cell r="P863">
            <v>1780</v>
          </cell>
        </row>
        <row r="864">
          <cell r="A864" t="str">
            <v>S450.16XV1007</v>
          </cell>
          <cell r="B864" t="str">
            <v>XV1007</v>
          </cell>
          <cell r="C864"/>
          <cell r="D864" t="str">
            <v>Outside front screen cover (according to colour card)</v>
          </cell>
          <cell r="E864" t="str">
            <v>Taud de vitres (avant) suivant échantillons</v>
          </cell>
          <cell r="F864" t="str">
            <v>Abdeckung der Frontscheiben (gem. Farbauswahl)</v>
          </cell>
          <cell r="G864"/>
          <cell r="H864"/>
          <cell r="I864" t="str">
            <v>Buiten raambedekking (voor- en zijkant, volgens kleurenkaart)</v>
          </cell>
          <cell r="J864" t="str">
            <v>Lona parabrisas( frontal acorde con selección de color)</v>
          </cell>
          <cell r="K864"/>
          <cell r="L864"/>
          <cell r="M864" t="str">
            <v>X</v>
          </cell>
          <cell r="N864">
            <v>3260.0806451612907</v>
          </cell>
          <cell r="O864"/>
          <cell r="P864">
            <v>1750</v>
          </cell>
        </row>
        <row r="865">
          <cell r="A865" t="str">
            <v>F380.16XV1010</v>
          </cell>
          <cell r="B865" t="str">
            <v>XV1010</v>
          </cell>
          <cell r="C865"/>
          <cell r="D865" t="str">
            <v>Cover set for flybridge: helm, table and seating area</v>
          </cell>
          <cell r="E865" t="str">
            <v>Taud de Flybridge poste de pilotage table et sièges suivant échantillons</v>
          </cell>
          <cell r="F865" t="str">
            <v>Abdeckungen für Flybridge: Steuerstand, Tisch und Sitzecke</v>
          </cell>
          <cell r="G865"/>
          <cell r="H865"/>
          <cell r="I865" t="str">
            <v>Afdekzeilenset voor flybridge: stuurstand, tafel, zithoek</v>
          </cell>
          <cell r="J865" t="str">
            <v>Set de lonas flybridge: timón, mesa y asientos</v>
          </cell>
          <cell r="K865"/>
          <cell r="L865"/>
          <cell r="M865"/>
          <cell r="N865"/>
          <cell r="O865"/>
          <cell r="P865"/>
        </row>
        <row r="866">
          <cell r="A866" t="str">
            <v>F380.16XV1010</v>
          </cell>
          <cell r="B866" t="str">
            <v>XV1010</v>
          </cell>
          <cell r="C866"/>
          <cell r="D866" t="str">
            <v>Cover set for flybridge: helm, table and seating area</v>
          </cell>
          <cell r="E866" t="str">
            <v>Taud de Flybridge poste de pilotage table et sièges suivant échantillons</v>
          </cell>
          <cell r="F866" t="str">
            <v>Abdeckungen für Flybridge: Steuerstand, Tisch und Sitzecke</v>
          </cell>
          <cell r="G866"/>
          <cell r="H866"/>
          <cell r="I866" t="str">
            <v>Afdekzeilenset voor flybridge: stuurstand, tafel, zithoek</v>
          </cell>
          <cell r="J866" t="str">
            <v>Set de lonas flybridge: timón, mesa y asientos</v>
          </cell>
          <cell r="K866"/>
          <cell r="L866"/>
          <cell r="M866"/>
          <cell r="N866"/>
          <cell r="O866"/>
          <cell r="P866"/>
        </row>
        <row r="867">
          <cell r="A867" t="str">
            <v>F450.16XV1010</v>
          </cell>
          <cell r="B867" t="str">
            <v>XV1010</v>
          </cell>
          <cell r="C867"/>
          <cell r="D867" t="str">
            <v>Cover set for flybridge: helm, table and seating area (according to colour card)</v>
          </cell>
          <cell r="E867" t="str">
            <v>Taud de Flybridge poste de pilotage table et sièges suivant échantillons</v>
          </cell>
          <cell r="F867" t="str">
            <v>Abdeckungen für Flybridge: Steuerstand, Tisch und Sitzecke (gem. Farbauswahl)</v>
          </cell>
          <cell r="G867"/>
          <cell r="H867"/>
          <cell r="I867" t="str">
            <v>Afdekzeilenset voor flybridge: stuurstand, tafel, zithoek (volgens kleurenkaart)</v>
          </cell>
          <cell r="J867" t="str">
            <v>Set de lonas flybridge: timón, mesa y asientos (acorde con selección de color)</v>
          </cell>
          <cell r="K867"/>
          <cell r="L867"/>
          <cell r="M867"/>
          <cell r="N867"/>
          <cell r="O867"/>
          <cell r="P867"/>
        </row>
        <row r="868">
          <cell r="A868" t="str">
            <v>F450.16XV1010</v>
          </cell>
          <cell r="B868" t="str">
            <v>XV1010</v>
          </cell>
          <cell r="C868"/>
          <cell r="D868" t="str">
            <v>Cover set for flybridge: helm, table and seating area (according to colour card)</v>
          </cell>
          <cell r="E868" t="str">
            <v>Taud de Flybridge poste de pilotage table et sièges suivant échantillons</v>
          </cell>
          <cell r="F868" t="str">
            <v>Abdeckungen für Flybridge: Steuerstand, Tisch und Sitzecke (gem. Farbauswahl)</v>
          </cell>
          <cell r="G868"/>
          <cell r="H868"/>
          <cell r="I868" t="str">
            <v>Afdekzeilenset voor flybridge: stuurstand, tafel, zithoek (volgens kleurenkaart)</v>
          </cell>
          <cell r="J868" t="str">
            <v>Set de lonas flybridge: timón, mesa y asientos (acorde con selección de color)</v>
          </cell>
          <cell r="K868"/>
          <cell r="L868"/>
          <cell r="M868"/>
          <cell r="N868"/>
          <cell r="O868"/>
          <cell r="P868"/>
        </row>
        <row r="869">
          <cell r="A869" t="str">
            <v>F530.16XV1010</v>
          </cell>
          <cell r="B869" t="str">
            <v>XV1010</v>
          </cell>
          <cell r="C869"/>
          <cell r="D869" t="str">
            <v>Cover set for flybridge (according to colour card)</v>
          </cell>
          <cell r="E869" t="str">
            <v>Taud de Flybridge poste de pilotage table et sièges suivant échantillons</v>
          </cell>
          <cell r="F869" t="str">
            <v>Abdeckungen für Flybridge (gem. Farbauswahl)</v>
          </cell>
          <cell r="G869"/>
          <cell r="H869"/>
          <cell r="I869" t="str">
            <v>Afdekzeilenset voor flybridge: stuurstand, tafel, zithoek (volgens kleurenkaart)</v>
          </cell>
          <cell r="J869" t="str">
            <v>Set de lonas flybridge: timón, mesa y asientos (acorde con selección de color)</v>
          </cell>
          <cell r="K869"/>
          <cell r="L869"/>
          <cell r="M869"/>
          <cell r="N869"/>
          <cell r="O869"/>
          <cell r="P869"/>
        </row>
        <row r="870">
          <cell r="A870" t="str">
            <v>F530.16XV2010</v>
          </cell>
          <cell r="B870" t="str">
            <v>XV2010</v>
          </cell>
          <cell r="C870"/>
          <cell r="D870" t="str">
            <v>Bimini, in bow sunpad area</v>
          </cell>
          <cell r="E870" t="str">
            <v>Bimini top à l'avant</v>
          </cell>
          <cell r="F870" t="str">
            <v>Bimini, Sonnenliege Vordeck</v>
          </cell>
          <cell r="G870"/>
          <cell r="H870"/>
          <cell r="I870" t="str">
            <v>Bimini, front</v>
          </cell>
          <cell r="J870" t="str">
            <v>Bimini, en solarium Proa</v>
          </cell>
          <cell r="K870"/>
          <cell r="L870"/>
          <cell r="M870" t="str">
            <v>X</v>
          </cell>
          <cell r="N870">
            <v>8569.354838709678</v>
          </cell>
          <cell r="O870"/>
          <cell r="P870">
            <v>4600</v>
          </cell>
        </row>
        <row r="871">
          <cell r="A871" t="str">
            <v>F380.16XV2020</v>
          </cell>
          <cell r="B871" t="str">
            <v>XV2020</v>
          </cell>
          <cell r="C871"/>
          <cell r="D871" t="str">
            <v>Bimini top on flybridge</v>
          </cell>
          <cell r="E871" t="str">
            <v>Bimini top de flybridge</v>
          </cell>
          <cell r="F871" t="str">
            <v>Bimini auf dem Top (Flybridge)</v>
          </cell>
          <cell r="G871"/>
          <cell r="H871"/>
          <cell r="I871" t="str">
            <v>Bimini top voor flybridge</v>
          </cell>
          <cell r="J871" t="str">
            <v>Toldo Bimini en flybridge</v>
          </cell>
          <cell r="K871"/>
          <cell r="L871"/>
          <cell r="M871" t="str">
            <v>X</v>
          </cell>
          <cell r="N871">
            <v>10059.677419354841</v>
          </cell>
          <cell r="O871"/>
          <cell r="P871">
            <v>5400</v>
          </cell>
        </row>
        <row r="872">
          <cell r="A872" t="str">
            <v>F450.16XV2020</v>
          </cell>
          <cell r="B872" t="str">
            <v>XV2020</v>
          </cell>
          <cell r="C872"/>
          <cell r="D872" t="str">
            <v>Bimini top on flybridge</v>
          </cell>
          <cell r="E872" t="str">
            <v>Bimini top de flybridge</v>
          </cell>
          <cell r="F872" t="str">
            <v>Bimini auf dem Top (Flybridge)</v>
          </cell>
          <cell r="G872"/>
          <cell r="H872"/>
          <cell r="I872" t="str">
            <v>Bimini top voor flybridge</v>
          </cell>
          <cell r="J872" t="str">
            <v>Toldo Bimini en flybridge</v>
          </cell>
          <cell r="K872"/>
          <cell r="L872"/>
          <cell r="M872" t="str">
            <v>X</v>
          </cell>
          <cell r="N872">
            <v>10618.548387096776</v>
          </cell>
          <cell r="O872"/>
          <cell r="P872">
            <v>5700</v>
          </cell>
        </row>
        <row r="873">
          <cell r="A873" t="str">
            <v>F530.16XV2020</v>
          </cell>
          <cell r="B873" t="str">
            <v>XV2020</v>
          </cell>
          <cell r="C873"/>
          <cell r="D873" t="str">
            <v>Two bimini in the fly (aft one with light) connected with an infill part</v>
          </cell>
          <cell r="E873" t="str">
            <v>Bimini top au flybridge</v>
          </cell>
          <cell r="F873" t="str">
            <v>2 Bimini auf der Flybridge,Achtern mit Licht integriert, inklusive Verbindungsstück</v>
          </cell>
          <cell r="G873"/>
          <cell r="H873"/>
          <cell r="I873" t="str">
            <v>Bimini top voor flybridge</v>
          </cell>
          <cell r="J873" t="str">
            <v>Toldo Bimini en flybridge con luces integradas</v>
          </cell>
          <cell r="K873"/>
          <cell r="L873"/>
          <cell r="M873" t="str">
            <v>X</v>
          </cell>
          <cell r="N873">
            <v>18442.741935483871</v>
          </cell>
          <cell r="O873"/>
          <cell r="P873">
            <v>9900</v>
          </cell>
        </row>
        <row r="874">
          <cell r="A874" t="str">
            <v>S330.16XV2300</v>
          </cell>
          <cell r="B874" t="str">
            <v>XV2300</v>
          </cell>
          <cell r="C874"/>
          <cell r="D874" t="str">
            <v>Wind protection for side and aft superstructure</v>
          </cell>
          <cell r="E874" t="str">
            <v>Taud de fermetures latérales et arrière</v>
          </cell>
          <cell r="F874" t="str">
            <v>Windschutz für Seiten- und Achteraufbau</v>
          </cell>
          <cell r="G874"/>
          <cell r="H874"/>
          <cell r="I874" t="str">
            <v xml:space="preserve">Tentdoek zijdelen </v>
          </cell>
          <cell r="J874" t="str">
            <v>Proteccion de viento para laterales y superestructura en Popa</v>
          </cell>
          <cell r="K874"/>
          <cell r="L874"/>
          <cell r="M874" t="str">
            <v>X</v>
          </cell>
          <cell r="N874">
            <v>1304.0322580645163</v>
          </cell>
          <cell r="O874"/>
          <cell r="P874">
            <v>700</v>
          </cell>
        </row>
        <row r="875">
          <cell r="A875" t="str">
            <v>F530.16XV4110</v>
          </cell>
          <cell r="B875" t="str">
            <v>XV4110</v>
          </cell>
          <cell r="C875"/>
          <cell r="D875" t="str">
            <v>Infill copilot cushion flybridge</v>
          </cell>
          <cell r="E875" t="str">
            <v>Coussins copilote flybridge</v>
          </cell>
          <cell r="F875" t="str">
            <v>Polstereinlage, Sitz Flybridge</v>
          </cell>
          <cell r="G875"/>
          <cell r="H875"/>
          <cell r="I875" t="str">
            <v>Infill copilot cushion flybridge</v>
          </cell>
          <cell r="J875" t="str">
            <v>cojin de relleno asiento copiloto flybridge</v>
          </cell>
          <cell r="K875"/>
          <cell r="L875"/>
          <cell r="M875"/>
          <cell r="N875"/>
          <cell r="O875"/>
          <cell r="P875"/>
        </row>
        <row r="876">
          <cell r="A876" t="str">
            <v>C330.16XV5001</v>
          </cell>
          <cell r="B876" t="str">
            <v>XV5001</v>
          </cell>
          <cell r="C876"/>
          <cell r="D876" t="str">
            <v>4x fenders</v>
          </cell>
          <cell r="E876" t="str">
            <v>4 x Pare battage</v>
          </cell>
          <cell r="F876" t="str">
            <v>4x Fender</v>
          </cell>
          <cell r="G876"/>
          <cell r="H876"/>
          <cell r="I876" t="str">
            <v>4 fenders</v>
          </cell>
          <cell r="J876" t="str">
            <v>4x Defensas</v>
          </cell>
          <cell r="K876"/>
          <cell r="L876"/>
          <cell r="M876"/>
          <cell r="N876"/>
          <cell r="O876"/>
          <cell r="P876"/>
        </row>
        <row r="877">
          <cell r="A877" t="str">
            <v>C330.16XV5001</v>
          </cell>
          <cell r="B877" t="str">
            <v>XV5001</v>
          </cell>
          <cell r="C877"/>
          <cell r="D877" t="str">
            <v>4x fenders</v>
          </cell>
          <cell r="E877" t="str">
            <v>4 x Pare battage</v>
          </cell>
          <cell r="F877" t="str">
            <v>4x Fender</v>
          </cell>
          <cell r="G877"/>
          <cell r="H877"/>
          <cell r="I877" t="str">
            <v>4 fenders</v>
          </cell>
          <cell r="J877" t="str">
            <v>4x Defensas</v>
          </cell>
          <cell r="K877"/>
          <cell r="L877"/>
          <cell r="M877"/>
          <cell r="N877"/>
          <cell r="O877"/>
          <cell r="P877"/>
        </row>
        <row r="878">
          <cell r="A878" t="str">
            <v>F380.16XV5001</v>
          </cell>
          <cell r="B878" t="str">
            <v>XV5001</v>
          </cell>
          <cell r="C878"/>
          <cell r="D878" t="str">
            <v>4x fenders</v>
          </cell>
          <cell r="E878" t="str">
            <v>4 x Pare battage</v>
          </cell>
          <cell r="F878" t="str">
            <v>4x Fender</v>
          </cell>
          <cell r="G878"/>
          <cell r="H878"/>
          <cell r="I878" t="str">
            <v>4x fenders</v>
          </cell>
          <cell r="J878" t="str">
            <v>4x Defensas</v>
          </cell>
          <cell r="K878"/>
          <cell r="L878"/>
          <cell r="M878"/>
          <cell r="N878"/>
          <cell r="O878"/>
          <cell r="P878"/>
        </row>
        <row r="879">
          <cell r="A879" t="str">
            <v>F380.16XV5001</v>
          </cell>
          <cell r="B879" t="str">
            <v>XV5001</v>
          </cell>
          <cell r="C879"/>
          <cell r="D879" t="str">
            <v>4x fenders</v>
          </cell>
          <cell r="E879" t="str">
            <v>4 x Pare battage</v>
          </cell>
          <cell r="F879" t="str">
            <v>4x Fender</v>
          </cell>
          <cell r="G879"/>
          <cell r="H879"/>
          <cell r="I879" t="str">
            <v>4x fenders</v>
          </cell>
          <cell r="J879" t="str">
            <v>4x Defensas</v>
          </cell>
          <cell r="K879"/>
          <cell r="L879"/>
          <cell r="M879"/>
          <cell r="N879"/>
          <cell r="O879"/>
          <cell r="P879"/>
        </row>
        <row r="880">
          <cell r="A880" t="str">
            <v>F450.16XV5001</v>
          </cell>
          <cell r="B880" t="str">
            <v>XV5001</v>
          </cell>
          <cell r="C880"/>
          <cell r="D880" t="str">
            <v>6x fenders</v>
          </cell>
          <cell r="E880" t="str">
            <v>6 x Pare battage</v>
          </cell>
          <cell r="F880" t="str">
            <v>6x Fender</v>
          </cell>
          <cell r="G880"/>
          <cell r="H880"/>
          <cell r="I880" t="str">
            <v>6x fenders</v>
          </cell>
          <cell r="J880" t="str">
            <v>6x Defensas</v>
          </cell>
          <cell r="K880"/>
          <cell r="L880"/>
          <cell r="M880"/>
          <cell r="N880"/>
          <cell r="O880"/>
          <cell r="P880"/>
        </row>
        <row r="881">
          <cell r="A881" t="str">
            <v>F450.16XV5001</v>
          </cell>
          <cell r="B881" t="str">
            <v>XV5001</v>
          </cell>
          <cell r="C881"/>
          <cell r="D881" t="str">
            <v>6x fenders</v>
          </cell>
          <cell r="E881" t="str">
            <v>6 x Pare battage</v>
          </cell>
          <cell r="F881" t="str">
            <v>6x Fender</v>
          </cell>
          <cell r="G881"/>
          <cell r="H881"/>
          <cell r="I881" t="str">
            <v>6x fenders</v>
          </cell>
          <cell r="J881" t="str">
            <v>6x Defensas</v>
          </cell>
          <cell r="K881"/>
          <cell r="L881"/>
          <cell r="M881"/>
          <cell r="N881"/>
          <cell r="O881"/>
          <cell r="P881"/>
        </row>
        <row r="882">
          <cell r="A882" t="str">
            <v>F530.16XV5001</v>
          </cell>
          <cell r="B882" t="str">
            <v>XV5001</v>
          </cell>
          <cell r="C882"/>
          <cell r="D882" t="str">
            <v>6x fenders</v>
          </cell>
          <cell r="E882" t="str">
            <v>6 x Pare battage</v>
          </cell>
          <cell r="F882" t="str">
            <v>6x Fender</v>
          </cell>
          <cell r="G882"/>
          <cell r="H882"/>
          <cell r="I882" t="str">
            <v>6x fenders</v>
          </cell>
          <cell r="J882" t="str">
            <v>6x Defensas</v>
          </cell>
          <cell r="K882"/>
          <cell r="L882"/>
          <cell r="M882"/>
          <cell r="N882"/>
          <cell r="O882"/>
          <cell r="P882"/>
        </row>
        <row r="883">
          <cell r="A883" t="str">
            <v>S330.16XV5001</v>
          </cell>
          <cell r="B883" t="str">
            <v>XV5001</v>
          </cell>
          <cell r="C883"/>
          <cell r="D883" t="str">
            <v>4x fenders</v>
          </cell>
          <cell r="E883" t="str">
            <v>4 x Pare battage</v>
          </cell>
          <cell r="F883" t="str">
            <v>4x Fender</v>
          </cell>
          <cell r="G883"/>
          <cell r="H883"/>
          <cell r="I883" t="str">
            <v>4 fenders</v>
          </cell>
          <cell r="J883" t="str">
            <v>4x Defensas</v>
          </cell>
          <cell r="K883"/>
          <cell r="L883"/>
          <cell r="M883"/>
          <cell r="N883"/>
          <cell r="O883"/>
          <cell r="P883"/>
        </row>
        <row r="884">
          <cell r="A884" t="str">
            <v>S330.16XV5001</v>
          </cell>
          <cell r="B884" t="str">
            <v>XV5001</v>
          </cell>
          <cell r="C884"/>
          <cell r="D884" t="str">
            <v>4x fenders</v>
          </cell>
          <cell r="E884" t="str">
            <v>4 x Pare battage</v>
          </cell>
          <cell r="F884" t="str">
            <v>4x Fender</v>
          </cell>
          <cell r="G884"/>
          <cell r="H884"/>
          <cell r="I884" t="str">
            <v>4 fenders</v>
          </cell>
          <cell r="J884" t="str">
            <v>4x Defensas</v>
          </cell>
          <cell r="K884"/>
          <cell r="L884"/>
          <cell r="M884"/>
          <cell r="N884"/>
          <cell r="O884"/>
          <cell r="P884"/>
        </row>
        <row r="885">
          <cell r="A885" t="str">
            <v>S450.16XV5001</v>
          </cell>
          <cell r="B885" t="str">
            <v>XV5001</v>
          </cell>
          <cell r="C885"/>
          <cell r="D885" t="str">
            <v>6x fenders</v>
          </cell>
          <cell r="E885" t="str">
            <v>6 x Pare battage</v>
          </cell>
          <cell r="F885" t="str">
            <v>6x Fender</v>
          </cell>
          <cell r="G885"/>
          <cell r="H885"/>
          <cell r="I885" t="str">
            <v>6x fenders</v>
          </cell>
          <cell r="J885" t="str">
            <v>6x Defensas</v>
          </cell>
          <cell r="K885"/>
          <cell r="L885"/>
          <cell r="M885"/>
          <cell r="N885"/>
          <cell r="O885"/>
          <cell r="P885"/>
        </row>
        <row r="886">
          <cell r="A886" t="str">
            <v>S450.16XV5001</v>
          </cell>
          <cell r="B886" t="str">
            <v>XV5001</v>
          </cell>
          <cell r="C886"/>
          <cell r="D886" t="str">
            <v>6x fenders</v>
          </cell>
          <cell r="E886" t="str">
            <v>6 x Pare battage</v>
          </cell>
          <cell r="F886" t="str">
            <v>6x Fender</v>
          </cell>
          <cell r="G886"/>
          <cell r="H886"/>
          <cell r="I886" t="str">
            <v>6x fenders</v>
          </cell>
          <cell r="J886" t="str">
            <v>6x Defensas</v>
          </cell>
          <cell r="K886"/>
          <cell r="L886"/>
          <cell r="M886"/>
          <cell r="N886"/>
          <cell r="O886"/>
          <cell r="P886"/>
        </row>
        <row r="887">
          <cell r="A887" t="str">
            <v>C330.16XV7500</v>
          </cell>
          <cell r="B887" t="str">
            <v>XV7500</v>
          </cell>
          <cell r="C887"/>
          <cell r="D887" t="str">
            <v>Mosquito Net on forward hatch</v>
          </cell>
          <cell r="E887" t="str">
            <v>Moustiquaires aux  panneaux de pont avant</v>
          </cell>
          <cell r="F887" t="str">
            <v>Fliegengitter für Frontluke</v>
          </cell>
          <cell r="G887"/>
          <cell r="H887"/>
          <cell r="I887" t="str">
            <v>Muggenhorren, 4 patrijspoorten &amp; voorste luik</v>
          </cell>
          <cell r="J887" t="str">
            <v>Mosquito Net on forward hatch</v>
          </cell>
          <cell r="K887"/>
          <cell r="L887"/>
          <cell r="M887"/>
          <cell r="N887"/>
          <cell r="O887"/>
          <cell r="P887"/>
        </row>
        <row r="888">
          <cell r="A888" t="str">
            <v>F380.16XV7500</v>
          </cell>
          <cell r="B888" t="str">
            <v>XV7500</v>
          </cell>
          <cell r="C888"/>
          <cell r="D888" t="str">
            <v>Mosquito net on forward hatch</v>
          </cell>
          <cell r="E888" t="str">
            <v>Moustiquaires aux  panneaux de pont avant</v>
          </cell>
          <cell r="F888" t="str">
            <v>Fliegengitter für Frontluke</v>
          </cell>
          <cell r="G888"/>
          <cell r="H888"/>
          <cell r="I888" t="str">
            <v>Mosquito Nets</v>
          </cell>
          <cell r="J888" t="str">
            <v>Mosquito Nets</v>
          </cell>
          <cell r="K888"/>
          <cell r="L888"/>
          <cell r="M888"/>
          <cell r="N888"/>
          <cell r="O888"/>
          <cell r="P888"/>
        </row>
        <row r="889">
          <cell r="A889" t="str">
            <v>F450.16XV7500</v>
          </cell>
          <cell r="B889" t="str">
            <v>XV7500</v>
          </cell>
          <cell r="C889"/>
          <cell r="D889" t="str">
            <v>Mosquito Nets in fwd hatch</v>
          </cell>
          <cell r="E889" t="str">
            <v>Moustiquaires 5 aux hublots &amp; panneau de pont avant</v>
          </cell>
          <cell r="F889" t="str">
            <v>Fliegengitter für Frontluke</v>
          </cell>
          <cell r="G889"/>
          <cell r="H889"/>
          <cell r="I889" t="str">
            <v>Muggenhorren, 5 patrijspoorten &amp; voorste luik</v>
          </cell>
          <cell r="J889" t="str">
            <v>Tela mosquitera. 5 portillos y escotilla de Proa</v>
          </cell>
          <cell r="K889"/>
          <cell r="L889"/>
          <cell r="M889"/>
          <cell r="N889"/>
          <cell r="O889"/>
          <cell r="P889"/>
        </row>
        <row r="890">
          <cell r="A890" t="str">
            <v>F530.16XV7500</v>
          </cell>
          <cell r="B890" t="str">
            <v>XV7500</v>
          </cell>
          <cell r="C890"/>
          <cell r="D890" t="str">
            <v>Mosquito nets in fwd hatch</v>
          </cell>
          <cell r="E890" t="str">
            <v>Mosquito nets in fwd hatch</v>
          </cell>
          <cell r="F890" t="str">
            <v>Fliegengitter für Frontluke</v>
          </cell>
          <cell r="G890"/>
          <cell r="H890"/>
          <cell r="I890" t="str">
            <v>Mosquito nets in fwd hatch</v>
          </cell>
          <cell r="J890" t="str">
            <v>Mosquito nets in fwd hatch</v>
          </cell>
          <cell r="K890"/>
          <cell r="L890"/>
          <cell r="M890" t="str">
            <v>X</v>
          </cell>
          <cell r="N890">
            <v>1490.3225806451612</v>
          </cell>
          <cell r="O890"/>
          <cell r="P890">
            <v>800</v>
          </cell>
        </row>
        <row r="891">
          <cell r="A891" t="str">
            <v>F530.16XV7500</v>
          </cell>
          <cell r="B891" t="str">
            <v>XV7500</v>
          </cell>
          <cell r="C891"/>
          <cell r="D891" t="str">
            <v>Mosquito nets in fwd hatch</v>
          </cell>
          <cell r="E891" t="str">
            <v>Mosquito nets in fwd hatch</v>
          </cell>
          <cell r="F891" t="str">
            <v>Fliegengitter für Frontluke</v>
          </cell>
          <cell r="G891"/>
          <cell r="H891"/>
          <cell r="I891" t="str">
            <v>Mosquito nets in fwd hatch</v>
          </cell>
          <cell r="J891" t="str">
            <v>Mosquito nets in fwd hatch</v>
          </cell>
          <cell r="K891"/>
          <cell r="L891"/>
          <cell r="M891"/>
          <cell r="N891"/>
          <cell r="O891"/>
          <cell r="P891"/>
        </row>
        <row r="892">
          <cell r="A892" t="str">
            <v>S330.16XV7500</v>
          </cell>
          <cell r="B892" t="str">
            <v>XV7500</v>
          </cell>
          <cell r="C892"/>
          <cell r="D892" t="str">
            <v>Mosquito net for fwd hatch</v>
          </cell>
          <cell r="E892" t="str">
            <v>Moustiquaires aux  panneaux de pont avant</v>
          </cell>
          <cell r="F892" t="str">
            <v>Fliegengitter für Frontluke</v>
          </cell>
          <cell r="G892"/>
          <cell r="H892"/>
          <cell r="I892" t="str">
            <v>Muggenhorren, 4 patrijspoorten &amp; voorste luik</v>
          </cell>
          <cell r="J892" t="str">
            <v>Mosquito net for fwd hatch</v>
          </cell>
          <cell r="K892"/>
          <cell r="L892"/>
          <cell r="M892"/>
          <cell r="N892"/>
          <cell r="O892"/>
          <cell r="P892"/>
        </row>
        <row r="893">
          <cell r="A893" t="str">
            <v>S450.16XV7500</v>
          </cell>
          <cell r="B893" t="str">
            <v>XV7500</v>
          </cell>
          <cell r="C893"/>
          <cell r="D893" t="str">
            <v>Mosquito Net on fwd hatch</v>
          </cell>
          <cell r="E893" t="str">
            <v>Moustiquaires aux  panneaux de pont avant</v>
          </cell>
          <cell r="F893" t="str">
            <v xml:space="preserve">Fliegengitter für Frontluke </v>
          </cell>
          <cell r="G893"/>
          <cell r="H893"/>
          <cell r="I893" t="str">
            <v>Muggenhorren, 8 patrijspoorten &amp; voorste luik</v>
          </cell>
          <cell r="J893" t="str">
            <v>Tela mosquitera. 8 portillos y escotilla de Proa</v>
          </cell>
          <cell r="K893"/>
          <cell r="L893"/>
          <cell r="M893"/>
          <cell r="N893"/>
          <cell r="O893"/>
          <cell r="P893"/>
        </row>
        <row r="894">
          <cell r="A894" t="str">
            <v>C330.16XV9060</v>
          </cell>
          <cell r="B894" t="str">
            <v>XV9060</v>
          </cell>
          <cell r="C894"/>
          <cell r="D894" t="str">
            <v>Blinds, for hull windows</v>
          </cell>
          <cell r="E894" t="str">
            <v>Obturateurs pour hublots de coque</v>
          </cell>
          <cell r="F894" t="str">
            <v>Rolloset für seitliche Fenster</v>
          </cell>
          <cell r="G894"/>
          <cell r="H894"/>
          <cell r="I894" t="str">
            <v>Blindering voor rompramen</v>
          </cell>
          <cell r="J894" t="str">
            <v>Persianas para portillos</v>
          </cell>
          <cell r="K894"/>
          <cell r="L894"/>
          <cell r="M894"/>
          <cell r="N894"/>
          <cell r="O894"/>
          <cell r="P894"/>
        </row>
        <row r="895">
          <cell r="A895" t="str">
            <v>S330.16XV9060</v>
          </cell>
          <cell r="B895" t="str">
            <v>XV9060</v>
          </cell>
          <cell r="C895"/>
          <cell r="D895" t="str">
            <v>Blinds, for hull windows</v>
          </cell>
          <cell r="E895" t="str">
            <v>Obturateurs pour hublots de coque</v>
          </cell>
          <cell r="F895" t="str">
            <v>Rolloset für seitliche Fenster</v>
          </cell>
          <cell r="G895"/>
          <cell r="H895"/>
          <cell r="I895" t="str">
            <v>Blindering voor rompramen</v>
          </cell>
          <cell r="J895" t="str">
            <v>Persianas para portillos</v>
          </cell>
          <cell r="K895"/>
          <cell r="L895"/>
          <cell r="M895"/>
          <cell r="N895"/>
          <cell r="O895"/>
          <cell r="P895"/>
        </row>
        <row r="896">
          <cell r="A896" t="str">
            <v>C330.16XV9061</v>
          </cell>
          <cell r="B896" t="str">
            <v>XV9061</v>
          </cell>
          <cell r="C896"/>
          <cell r="D896" t="str">
            <v>Blinds, for hatches</v>
          </cell>
          <cell r="E896" t="str">
            <v>Obturateurs pour capots</v>
          </cell>
          <cell r="F896" t="str">
            <v>Rolloset für Luken</v>
          </cell>
          <cell r="G896"/>
          <cell r="H896"/>
          <cell r="I896" t="str">
            <v>Blindering voor dekluiken</v>
          </cell>
          <cell r="J896" t="str">
            <v>Persianas para escotillas</v>
          </cell>
          <cell r="K896"/>
          <cell r="L896"/>
          <cell r="M896"/>
          <cell r="N896"/>
          <cell r="O896"/>
          <cell r="P896"/>
        </row>
        <row r="897">
          <cell r="A897" t="str">
            <v>S330.16XV9061</v>
          </cell>
          <cell r="B897" t="str">
            <v>XV9061</v>
          </cell>
          <cell r="C897"/>
          <cell r="D897" t="str">
            <v>Blinds, for hatches</v>
          </cell>
          <cell r="E897" t="str">
            <v>Obturateurs pour capots</v>
          </cell>
          <cell r="F897" t="str">
            <v>Rolloset für Luken</v>
          </cell>
          <cell r="G897"/>
          <cell r="H897"/>
          <cell r="I897" t="str">
            <v>Blindering voor dekluiken</v>
          </cell>
          <cell r="J897" t="str">
            <v>Persianas para escotillas</v>
          </cell>
          <cell r="K897"/>
          <cell r="L897"/>
          <cell r="M897"/>
          <cell r="N897"/>
          <cell r="O897"/>
          <cell r="P897"/>
        </row>
        <row r="898">
          <cell r="A898" t="str">
            <v>F530.16XV9062</v>
          </cell>
          <cell r="B898" t="str">
            <v>XV9062</v>
          </cell>
          <cell r="C898"/>
          <cell r="D898" t="str">
            <v>Plisse, for salon and cabins (white) plus rollblinds in cabins for blackout</v>
          </cell>
          <cell r="E898" t="str">
            <v>Rideaux pour carré et cabines</v>
          </cell>
          <cell r="F898" t="str">
            <v>Plissee im Salon und Kabinen (weiß) plus Verdunklungsrollos in den Kabinen</v>
          </cell>
          <cell r="G898"/>
          <cell r="H898"/>
          <cell r="I898" t="str">
            <v>Blinds, for saloon and cabins, according to color cards</v>
          </cell>
          <cell r="J898" t="str">
            <v>Persianas, salon y cabinas (blanco)</v>
          </cell>
          <cell r="K898"/>
          <cell r="L898"/>
          <cell r="M898" t="str">
            <v>X</v>
          </cell>
          <cell r="N898">
            <v>10991.129032258066</v>
          </cell>
          <cell r="O898"/>
          <cell r="P898">
            <v>5900</v>
          </cell>
        </row>
        <row r="899">
          <cell r="A899" t="str">
            <v>F530.16XV9063</v>
          </cell>
          <cell r="B899" t="str">
            <v>XV9063</v>
          </cell>
          <cell r="C899"/>
          <cell r="D899" t="str">
            <v>Roman blinds (white), for salon and cabins plus rollblinds in cabins  for blackout</v>
          </cell>
          <cell r="E899" t="str">
            <v>Opturateurs dans le carré et cabines (suivant nuancier)</v>
          </cell>
          <cell r="F899" t="str">
            <v>Raffrollos im Salon und Kabinen (weiß) plus Verdunklungsrollos in den Kabinen</v>
          </cell>
          <cell r="G899"/>
          <cell r="H899"/>
          <cell r="I899" t="str">
            <v>Blinds, for saloon and cabins, according to color cards (upgrade)</v>
          </cell>
          <cell r="J899" t="str">
            <v>Persianas romanas para salon y cabina (acorde selección de colores)</v>
          </cell>
          <cell r="K899"/>
          <cell r="L899"/>
          <cell r="M899" t="str">
            <v>X</v>
          </cell>
          <cell r="N899">
            <v>18442.741935483871</v>
          </cell>
          <cell r="O899"/>
          <cell r="P899">
            <v>9900</v>
          </cell>
        </row>
        <row r="900">
          <cell r="A900" t="str">
            <v>C330.16XV9100</v>
          </cell>
          <cell r="B900" t="str">
            <v>XV9100</v>
          </cell>
          <cell r="C900"/>
          <cell r="D900" t="str">
            <v>Plisse blinds salon</v>
          </cell>
          <cell r="E900" t="str">
            <v>Rideaux dans le carré</v>
          </cell>
          <cell r="F900" t="str">
            <v xml:space="preserve">Plissees für den Salon </v>
          </cell>
          <cell r="G900"/>
          <cell r="H900"/>
          <cell r="I900" t="str">
            <v>Blindering in de salon</v>
          </cell>
          <cell r="J900" t="str">
            <v xml:space="preserve">Estores plisados en salón </v>
          </cell>
          <cell r="K900"/>
          <cell r="L900"/>
          <cell r="M900" t="str">
            <v>X</v>
          </cell>
          <cell r="N900">
            <v>6147.5806451612907</v>
          </cell>
          <cell r="O900"/>
          <cell r="P900">
            <v>3300</v>
          </cell>
        </row>
        <row r="901">
          <cell r="A901" t="str">
            <v>F450.16XV9100</v>
          </cell>
          <cell r="B901" t="str">
            <v>XV9100</v>
          </cell>
          <cell r="C901"/>
          <cell r="D901" t="str">
            <v>Plisse blinds salon</v>
          </cell>
          <cell r="E901" t="str">
            <v>Rideaux dans le carré</v>
          </cell>
          <cell r="F901" t="str">
            <v xml:space="preserve">Plissees für den Salon </v>
          </cell>
          <cell r="G901"/>
          <cell r="H901"/>
          <cell r="I901" t="str">
            <v>Plisse blinds salon</v>
          </cell>
          <cell r="J901" t="str">
            <v xml:space="preserve">Estores plisados en salón </v>
          </cell>
          <cell r="K901"/>
          <cell r="L901"/>
          <cell r="M901"/>
          <cell r="N901"/>
          <cell r="O901"/>
          <cell r="P901"/>
        </row>
        <row r="902">
          <cell r="A902" t="str">
            <v>F380.16XV9120</v>
          </cell>
          <cell r="B902" t="str">
            <v>XV9120</v>
          </cell>
          <cell r="C902"/>
          <cell r="D902" t="str">
            <v>Venetian blinds salon</v>
          </cell>
          <cell r="E902" t="str">
            <v>Stores venitiens dans le carré</v>
          </cell>
          <cell r="F902" t="str">
            <v>Jalousien Salon</v>
          </cell>
          <cell r="G902"/>
          <cell r="H902"/>
          <cell r="I902" t="str">
            <v>Venetian blinds salon</v>
          </cell>
          <cell r="J902" t="str">
            <v xml:space="preserve">persiana veneciana en salón </v>
          </cell>
          <cell r="K902"/>
          <cell r="L902"/>
          <cell r="M902"/>
          <cell r="N902"/>
          <cell r="O902"/>
          <cell r="P902"/>
        </row>
        <row r="903">
          <cell r="A903" t="str">
            <v>S450.16XV9120</v>
          </cell>
          <cell r="B903" t="str">
            <v>XV9120</v>
          </cell>
          <cell r="C903"/>
          <cell r="D903" t="str">
            <v>Venetian blinds salon</v>
          </cell>
          <cell r="E903" t="str">
            <v>Stores venitiens dans le carré</v>
          </cell>
          <cell r="F903" t="str">
            <v xml:space="preserve">Jalousien Salon </v>
          </cell>
          <cell r="G903"/>
          <cell r="H903"/>
          <cell r="I903" t="str">
            <v>Venetian blinds salon</v>
          </cell>
          <cell r="J903" t="str">
            <v xml:space="preserve">persiana veneciana en salón </v>
          </cell>
          <cell r="K903"/>
          <cell r="L903"/>
          <cell r="M903"/>
          <cell r="N903"/>
          <cell r="O903"/>
          <cell r="P903"/>
        </row>
        <row r="904">
          <cell r="A904" t="str">
            <v>F380.16XV9121</v>
          </cell>
          <cell r="B904" t="str">
            <v>XV9121</v>
          </cell>
          <cell r="C904"/>
          <cell r="D904" t="str">
            <v>Venetian blinds in master cabin</v>
          </cell>
          <cell r="E904" t="str">
            <v>Stores venitiens dans la cabine propriétaire</v>
          </cell>
          <cell r="F904" t="str">
            <v>Jalousien in Hauptkabine</v>
          </cell>
          <cell r="G904"/>
          <cell r="H904"/>
          <cell r="I904" t="str">
            <v>Venetian blinds in master cabin</v>
          </cell>
          <cell r="J904" t="str">
            <v>persiana veneciana en camarote principal</v>
          </cell>
          <cell r="K904"/>
          <cell r="L904"/>
          <cell r="M904"/>
          <cell r="N904"/>
          <cell r="O904"/>
          <cell r="P904"/>
        </row>
        <row r="905">
          <cell r="A905" t="str">
            <v>S450.16XV9121</v>
          </cell>
          <cell r="B905" t="str">
            <v>XV9121</v>
          </cell>
          <cell r="C905"/>
          <cell r="D905" t="str">
            <v>Venetian blinds master cabin</v>
          </cell>
          <cell r="E905" t="str">
            <v>Stores venitiens dans la cabine propriétaire</v>
          </cell>
          <cell r="F905" t="str">
            <v xml:space="preserve">Jalousien in Hauptkabine </v>
          </cell>
          <cell r="G905"/>
          <cell r="H905"/>
          <cell r="I905" t="str">
            <v>Venetian blinds master cabin</v>
          </cell>
          <cell r="J905" t="str">
            <v>persiana veneciana en camarote principal</v>
          </cell>
          <cell r="K905"/>
          <cell r="L905"/>
          <cell r="M905"/>
          <cell r="N905"/>
          <cell r="O905"/>
          <cell r="P905"/>
        </row>
        <row r="906">
          <cell r="A906" t="str">
            <v>F380.16XV9123</v>
          </cell>
          <cell r="B906" t="str">
            <v>XV9123</v>
          </cell>
          <cell r="C906"/>
          <cell r="D906" t="str">
            <v>Venetian blinds guest cabin</v>
          </cell>
          <cell r="E906" t="str">
            <v>Stores venitiens dans la cabine invités</v>
          </cell>
          <cell r="F906" t="str">
            <v>Jalousien in Gästekabine</v>
          </cell>
          <cell r="G906"/>
          <cell r="H906"/>
          <cell r="I906" t="str">
            <v>Venetian blinds guest cabin</v>
          </cell>
          <cell r="J906" t="str">
            <v>persiana veneciana en camarote invitados</v>
          </cell>
          <cell r="K906"/>
          <cell r="L906"/>
          <cell r="M906"/>
          <cell r="N906"/>
          <cell r="O906"/>
          <cell r="P906"/>
        </row>
        <row r="907">
          <cell r="A907" t="str">
            <v>F450.16XV9123</v>
          </cell>
          <cell r="B907" t="str">
            <v>XV9123</v>
          </cell>
          <cell r="C907"/>
          <cell r="D907" t="str">
            <v>Venetian blinds in guest cabin</v>
          </cell>
          <cell r="E907" t="str">
            <v>Stores venitiens dans la cabine invités</v>
          </cell>
          <cell r="F907" t="str">
            <v xml:space="preserve">Jalousien in Gästekabine </v>
          </cell>
          <cell r="G907"/>
          <cell r="H907"/>
          <cell r="I907" t="str">
            <v>Venetian blinds in guest cabin</v>
          </cell>
          <cell r="J907" t="str">
            <v>persiana veneciana en camarote invitados</v>
          </cell>
          <cell r="K907"/>
          <cell r="L907"/>
          <cell r="M907"/>
          <cell r="N907"/>
          <cell r="O907"/>
          <cell r="P907"/>
        </row>
        <row r="908">
          <cell r="A908" t="str">
            <v>S450.16XV9123</v>
          </cell>
          <cell r="B908" t="str">
            <v>XV9123</v>
          </cell>
          <cell r="C908"/>
          <cell r="D908" t="str">
            <v>Venetian blinds guest cabin</v>
          </cell>
          <cell r="E908" t="str">
            <v>Stores venitiens dans la cabine invités</v>
          </cell>
          <cell r="F908" t="str">
            <v xml:space="preserve">Jalousien in Gästekabine </v>
          </cell>
          <cell r="G908"/>
          <cell r="H908"/>
          <cell r="I908" t="str">
            <v>Venetian blinds guest cabin</v>
          </cell>
          <cell r="J908" t="str">
            <v>persiana veneciana en camarote invitados</v>
          </cell>
          <cell r="K908"/>
          <cell r="L908"/>
          <cell r="M908"/>
          <cell r="N908"/>
          <cell r="O908"/>
          <cell r="P908"/>
        </row>
        <row r="909">
          <cell r="A909" t="str">
            <v>C330.16XV9140</v>
          </cell>
          <cell r="B909" t="str">
            <v>XV9140</v>
          </cell>
          <cell r="C909"/>
          <cell r="D909" t="str">
            <v>Curtains on bifold door and tilting window</v>
          </cell>
          <cell r="E909" t="str">
            <v>Rideaux sur la porte vitrée arriére vers le cockpit</v>
          </cell>
          <cell r="F909" t="str">
            <v xml:space="preserve">Vorhänge für Falttür und Kippfenster </v>
          </cell>
          <cell r="G909"/>
          <cell r="H909"/>
          <cell r="I909" t="str">
            <v>Gordijnen deur en venster</v>
          </cell>
          <cell r="J909" t="str">
            <v>cortinas en puerta plegable y ventana inclinable</v>
          </cell>
          <cell r="K909"/>
          <cell r="L909"/>
          <cell r="M909"/>
          <cell r="N909"/>
          <cell r="O909"/>
          <cell r="P909"/>
        </row>
        <row r="910">
          <cell r="A910" t="str">
            <v>F380.16XV9140</v>
          </cell>
          <cell r="B910" t="str">
            <v>XV9140</v>
          </cell>
          <cell r="C910"/>
          <cell r="D910" t="str">
            <v>Curtains patio door</v>
          </cell>
          <cell r="E910" t="str">
            <v>Rideau pour la porte arrière</v>
          </cell>
          <cell r="F910" t="str">
            <v>Vorhänge für Hecktür</v>
          </cell>
          <cell r="G910"/>
          <cell r="H910"/>
          <cell r="I910" t="str">
            <v>Curtains patio door</v>
          </cell>
          <cell r="J910" t="str">
            <v>Cortinas puerta bañera</v>
          </cell>
          <cell r="K910"/>
          <cell r="L910"/>
          <cell r="M910"/>
          <cell r="N910"/>
          <cell r="O910"/>
          <cell r="P910"/>
        </row>
        <row r="911">
          <cell r="A911" t="str">
            <v>F450.16XV9140</v>
          </cell>
          <cell r="B911" t="str">
            <v>XV9140</v>
          </cell>
          <cell r="C911"/>
          <cell r="D911" t="str">
            <v>Curtains on salon door</v>
          </cell>
          <cell r="E911" t="str">
            <v>Rideaux sur porte vitrée arrière</v>
          </cell>
          <cell r="F911" t="str">
            <v xml:space="preserve">Vorhänge für Salontür </v>
          </cell>
          <cell r="G911"/>
          <cell r="H911"/>
          <cell r="I911" t="str">
            <v>Curtains on salon door</v>
          </cell>
          <cell r="J911" t="str">
            <v xml:space="preserve">Cortinas en puerta salón </v>
          </cell>
          <cell r="K911"/>
          <cell r="L911"/>
          <cell r="M911"/>
          <cell r="N911"/>
          <cell r="O911"/>
          <cell r="P911"/>
        </row>
        <row r="912">
          <cell r="A912" t="str">
            <v>F530.16XV9140</v>
          </cell>
          <cell r="B912" t="str">
            <v>XV9140</v>
          </cell>
          <cell r="C912"/>
          <cell r="D912" t="str">
            <v>Blinds on bifold door and tilting window</v>
          </cell>
          <cell r="E912" t="str">
            <v>Rideaux sur la porte vitrée arriére vers le cockpit</v>
          </cell>
          <cell r="F912" t="str">
            <v xml:space="preserve">Vorhänge für Falttür und Kippfenster </v>
          </cell>
          <cell r="G912"/>
          <cell r="H912"/>
          <cell r="I912" t="str">
            <v>Curtain on bifold door and tilting window</v>
          </cell>
          <cell r="J912" t="str">
            <v>cortinas en puerta plegable y ventana inclinable</v>
          </cell>
          <cell r="K912"/>
          <cell r="L912"/>
          <cell r="M912" t="str">
            <v>X</v>
          </cell>
          <cell r="N912">
            <v>1471.6935483870971</v>
          </cell>
          <cell r="O912"/>
          <cell r="P912">
            <v>790</v>
          </cell>
        </row>
        <row r="913">
          <cell r="A913" t="str">
            <v>F450.16XV9141</v>
          </cell>
          <cell r="B913" t="str">
            <v>XV9141</v>
          </cell>
          <cell r="C913"/>
          <cell r="D913" t="str">
            <v>Curtains on master cabin</v>
          </cell>
          <cell r="E913" t="str">
            <v>Rideaux dans la cabine propriétaire</v>
          </cell>
          <cell r="F913" t="str">
            <v xml:space="preserve">Vorhänge für Hauptkabine </v>
          </cell>
          <cell r="G913"/>
          <cell r="H913"/>
          <cell r="I913" t="str">
            <v>Curtains on master cabin</v>
          </cell>
          <cell r="J913" t="str">
            <v>Cortinas en camarote principal</v>
          </cell>
          <cell r="K913"/>
          <cell r="L913"/>
          <cell r="M913"/>
          <cell r="N913"/>
          <cell r="O913"/>
          <cell r="P913"/>
        </row>
        <row r="914">
          <cell r="A914" t="str">
            <v>C330.16XV9902</v>
          </cell>
          <cell r="B914" t="str">
            <v>XV9902</v>
          </cell>
          <cell r="C914"/>
          <cell r="D914" t="str">
            <v>4x mooring lines</v>
          </cell>
          <cell r="E914" t="str">
            <v>4 x amarres</v>
          </cell>
          <cell r="F914" t="str">
            <v>4x Festmacherleinen</v>
          </cell>
          <cell r="G914"/>
          <cell r="H914"/>
          <cell r="I914" t="str">
            <v>4 meerlijnen</v>
          </cell>
          <cell r="J914" t="str">
            <v>4x cabos de amarre</v>
          </cell>
          <cell r="K914"/>
          <cell r="L914"/>
          <cell r="M914"/>
          <cell r="N914"/>
          <cell r="O914"/>
          <cell r="P914"/>
        </row>
        <row r="915">
          <cell r="A915" t="str">
            <v>C330.16XV9902</v>
          </cell>
          <cell r="B915" t="str">
            <v>XV9902</v>
          </cell>
          <cell r="C915"/>
          <cell r="D915" t="str">
            <v>4x mooring lines</v>
          </cell>
          <cell r="E915" t="str">
            <v>4 x amarres</v>
          </cell>
          <cell r="F915" t="str">
            <v>4x Festmacherleinen</v>
          </cell>
          <cell r="G915"/>
          <cell r="H915"/>
          <cell r="I915" t="str">
            <v>4 meerlijnen</v>
          </cell>
          <cell r="J915" t="str">
            <v>4x cabos de amarre</v>
          </cell>
          <cell r="K915"/>
          <cell r="L915"/>
          <cell r="M915"/>
          <cell r="N915"/>
          <cell r="O915"/>
          <cell r="P915"/>
        </row>
        <row r="916">
          <cell r="A916" t="str">
            <v>F380.16XV9902</v>
          </cell>
          <cell r="B916" t="str">
            <v>XV9902</v>
          </cell>
          <cell r="C916"/>
          <cell r="D916" t="str">
            <v>4x mooring lines</v>
          </cell>
          <cell r="E916" t="str">
            <v>4 x amarres</v>
          </cell>
          <cell r="F916" t="str">
            <v>4x Festmacherleinen</v>
          </cell>
          <cell r="G916"/>
          <cell r="H916"/>
          <cell r="I916" t="str">
            <v>4x meerlijnen</v>
          </cell>
          <cell r="J916" t="str">
            <v>4x Cabos de amarre</v>
          </cell>
          <cell r="K916"/>
          <cell r="L916"/>
          <cell r="M916"/>
          <cell r="N916"/>
          <cell r="O916"/>
          <cell r="P916"/>
        </row>
        <row r="917">
          <cell r="A917" t="str">
            <v>F380.16XV9902</v>
          </cell>
          <cell r="B917" t="str">
            <v>XV9902</v>
          </cell>
          <cell r="C917"/>
          <cell r="D917" t="str">
            <v>4x mooring lines</v>
          </cell>
          <cell r="E917" t="str">
            <v>4 x amarres</v>
          </cell>
          <cell r="F917" t="str">
            <v>4x Festmacherleinen</v>
          </cell>
          <cell r="G917"/>
          <cell r="H917"/>
          <cell r="I917" t="str">
            <v>4x meerlijnen</v>
          </cell>
          <cell r="J917" t="str">
            <v>4x Cabos de amarre</v>
          </cell>
          <cell r="K917"/>
          <cell r="L917"/>
          <cell r="M917"/>
          <cell r="N917"/>
          <cell r="O917"/>
          <cell r="P917"/>
        </row>
        <row r="918">
          <cell r="A918" t="str">
            <v>F450.16XV9902</v>
          </cell>
          <cell r="B918" t="str">
            <v>XV9902</v>
          </cell>
          <cell r="C918"/>
          <cell r="D918" t="str">
            <v>4x mooring lines</v>
          </cell>
          <cell r="E918" t="str">
            <v>4 x amarres</v>
          </cell>
          <cell r="F918" t="str">
            <v>4x Festmacherleinen</v>
          </cell>
          <cell r="G918"/>
          <cell r="H918"/>
          <cell r="I918" t="str">
            <v>4x meerlijnen</v>
          </cell>
          <cell r="J918" t="str">
            <v>4x Cabos de amarre</v>
          </cell>
          <cell r="K918"/>
          <cell r="L918"/>
          <cell r="M918"/>
          <cell r="N918"/>
          <cell r="O918"/>
          <cell r="P918"/>
        </row>
        <row r="919">
          <cell r="A919" t="str">
            <v>F450.16XV9902</v>
          </cell>
          <cell r="B919" t="str">
            <v>XV9902</v>
          </cell>
          <cell r="C919"/>
          <cell r="D919" t="str">
            <v>4x mooring lines</v>
          </cell>
          <cell r="E919" t="str">
            <v>4 x amarres</v>
          </cell>
          <cell r="F919" t="str">
            <v>4x Festmacherleinen</v>
          </cell>
          <cell r="G919"/>
          <cell r="H919"/>
          <cell r="I919" t="str">
            <v>4x meerlijnen</v>
          </cell>
          <cell r="J919" t="str">
            <v>4x Cabos de amarre</v>
          </cell>
          <cell r="K919"/>
          <cell r="L919"/>
          <cell r="M919"/>
          <cell r="N919"/>
          <cell r="O919"/>
          <cell r="P919"/>
        </row>
        <row r="920">
          <cell r="A920" t="str">
            <v>F530.16XV9902</v>
          </cell>
          <cell r="B920" t="str">
            <v>XV9902</v>
          </cell>
          <cell r="C920"/>
          <cell r="D920" t="str">
            <v>4x mooring lines</v>
          </cell>
          <cell r="E920" t="str">
            <v>4 x amarres</v>
          </cell>
          <cell r="F920" t="str">
            <v>4x Festmacherleinen</v>
          </cell>
          <cell r="G920"/>
          <cell r="H920"/>
          <cell r="I920" t="str">
            <v>4x meerlijnen</v>
          </cell>
          <cell r="J920" t="str">
            <v>4x Cabos de amarre</v>
          </cell>
          <cell r="K920"/>
          <cell r="L920"/>
          <cell r="M920"/>
          <cell r="N920"/>
          <cell r="O920"/>
          <cell r="P920"/>
        </row>
        <row r="921">
          <cell r="A921" t="str">
            <v>S330.16XV9902</v>
          </cell>
          <cell r="B921" t="str">
            <v>XV9902</v>
          </cell>
          <cell r="C921"/>
          <cell r="D921" t="str">
            <v>4x mooring lines</v>
          </cell>
          <cell r="E921" t="str">
            <v>4 x amarres</v>
          </cell>
          <cell r="F921" t="str">
            <v>4x Festmacherleinen</v>
          </cell>
          <cell r="G921"/>
          <cell r="H921"/>
          <cell r="I921" t="str">
            <v>4 meerlijnen</v>
          </cell>
          <cell r="J921" t="str">
            <v>4x Cabos de amarre</v>
          </cell>
          <cell r="K921"/>
          <cell r="L921"/>
          <cell r="M921"/>
          <cell r="N921"/>
          <cell r="O921"/>
          <cell r="P921"/>
        </row>
        <row r="922">
          <cell r="A922" t="str">
            <v>S330.16XV9902</v>
          </cell>
          <cell r="B922" t="str">
            <v>XV9902</v>
          </cell>
          <cell r="C922"/>
          <cell r="D922" t="str">
            <v>4x mooring lines</v>
          </cell>
          <cell r="E922" t="str">
            <v>4 x amarres</v>
          </cell>
          <cell r="F922" t="str">
            <v>4x Festmacherleinen</v>
          </cell>
          <cell r="G922"/>
          <cell r="H922"/>
          <cell r="I922" t="str">
            <v>4 meerlijnen</v>
          </cell>
          <cell r="J922" t="str">
            <v>4x Cabos de amarre</v>
          </cell>
          <cell r="K922"/>
          <cell r="L922"/>
          <cell r="M922"/>
          <cell r="N922"/>
          <cell r="O922"/>
          <cell r="P922"/>
        </row>
        <row r="923">
          <cell r="A923" t="str">
            <v>S450.16XV9902</v>
          </cell>
          <cell r="B923" t="str">
            <v>XV9902</v>
          </cell>
          <cell r="C923"/>
          <cell r="D923" t="str">
            <v>4x mooring lines</v>
          </cell>
          <cell r="E923" t="str">
            <v>4 x amarres</v>
          </cell>
          <cell r="F923" t="str">
            <v>4x Festmacherleinen</v>
          </cell>
          <cell r="G923"/>
          <cell r="H923"/>
          <cell r="I923" t="str">
            <v>4x meerlijnen</v>
          </cell>
          <cell r="J923" t="str">
            <v>4x Cabos de amarre</v>
          </cell>
          <cell r="K923"/>
          <cell r="L923"/>
          <cell r="M923"/>
          <cell r="N923"/>
          <cell r="O923"/>
          <cell r="P923"/>
        </row>
        <row r="924">
          <cell r="A924" t="str">
            <v>S450.16XV9902</v>
          </cell>
          <cell r="B924" t="str">
            <v>XV9902</v>
          </cell>
          <cell r="C924"/>
          <cell r="D924" t="str">
            <v>4x mooring lines</v>
          </cell>
          <cell r="E924" t="str">
            <v>4 x amarres</v>
          </cell>
          <cell r="F924" t="str">
            <v>4x Festmacherleinen</v>
          </cell>
          <cell r="G924"/>
          <cell r="H924"/>
          <cell r="I924" t="str">
            <v>4x meerlijnen</v>
          </cell>
          <cell r="J924" t="str">
            <v>4x Cabos de amarre</v>
          </cell>
          <cell r="K924"/>
          <cell r="L924"/>
          <cell r="M924"/>
          <cell r="N924"/>
          <cell r="O924"/>
          <cell r="P924"/>
        </row>
        <row r="925">
          <cell r="A925" t="str">
            <v>F380.16XV9905</v>
          </cell>
          <cell r="B925" t="str">
            <v>XV9905</v>
          </cell>
          <cell r="C925"/>
          <cell r="D925" t="str">
            <v>Boat hook</v>
          </cell>
          <cell r="E925" t="str">
            <v>Ancre</v>
          </cell>
          <cell r="F925" t="str">
            <v>Bootshaken</v>
          </cell>
          <cell r="G925"/>
          <cell r="H925"/>
          <cell r="I925" t="str">
            <v>Boothaak</v>
          </cell>
          <cell r="J925" t="str">
            <v>Bichero</v>
          </cell>
          <cell r="K925"/>
          <cell r="L925"/>
          <cell r="M925"/>
          <cell r="N925"/>
          <cell r="O925"/>
          <cell r="P925"/>
        </row>
        <row r="926">
          <cell r="A926" t="str">
            <v>F380.16XV9905</v>
          </cell>
          <cell r="B926" t="str">
            <v>XV9905</v>
          </cell>
          <cell r="C926"/>
          <cell r="D926" t="str">
            <v>Boat hook</v>
          </cell>
          <cell r="E926" t="str">
            <v>Ancre</v>
          </cell>
          <cell r="F926" t="str">
            <v>Bootshaken</v>
          </cell>
          <cell r="G926"/>
          <cell r="H926"/>
          <cell r="I926" t="str">
            <v>Boothaak</v>
          </cell>
          <cell r="J926" t="str">
            <v>Bichero</v>
          </cell>
          <cell r="K926"/>
          <cell r="L926"/>
          <cell r="M926"/>
          <cell r="N926"/>
          <cell r="O926"/>
          <cell r="P926"/>
        </row>
        <row r="927">
          <cell r="A927" t="str">
            <v>F450.16XV9905</v>
          </cell>
          <cell r="B927" t="str">
            <v>XV9905</v>
          </cell>
          <cell r="C927"/>
          <cell r="D927" t="str">
            <v>Boat hook</v>
          </cell>
          <cell r="E927" t="str">
            <v>Ancre</v>
          </cell>
          <cell r="F927" t="str">
            <v>Bootshaken</v>
          </cell>
          <cell r="G927"/>
          <cell r="H927"/>
          <cell r="I927" t="str">
            <v>Boothaak</v>
          </cell>
          <cell r="J927" t="str">
            <v>Bichero</v>
          </cell>
          <cell r="K927"/>
          <cell r="L927"/>
          <cell r="M927"/>
          <cell r="N927"/>
          <cell r="O927"/>
          <cell r="P927"/>
        </row>
        <row r="928">
          <cell r="A928" t="str">
            <v>F450.16XV9905</v>
          </cell>
          <cell r="B928" t="str">
            <v>XV9905</v>
          </cell>
          <cell r="C928"/>
          <cell r="D928" t="str">
            <v>Boat hook</v>
          </cell>
          <cell r="E928" t="str">
            <v>Ancre</v>
          </cell>
          <cell r="F928" t="str">
            <v>Bootshaken</v>
          </cell>
          <cell r="G928"/>
          <cell r="H928"/>
          <cell r="I928" t="str">
            <v>Boothaak</v>
          </cell>
          <cell r="J928" t="str">
            <v>Bichero</v>
          </cell>
          <cell r="K928"/>
          <cell r="L928"/>
          <cell r="M928"/>
          <cell r="N928"/>
          <cell r="O928"/>
          <cell r="P928"/>
        </row>
        <row r="929">
          <cell r="A929" t="str">
            <v>S450.16XV9905</v>
          </cell>
          <cell r="B929" t="str">
            <v>XV9905</v>
          </cell>
          <cell r="C929"/>
          <cell r="D929" t="str">
            <v>Boat hook</v>
          </cell>
          <cell r="E929" t="str">
            <v>Ancre</v>
          </cell>
          <cell r="F929" t="str">
            <v>Bootshaken</v>
          </cell>
          <cell r="G929"/>
          <cell r="H929"/>
          <cell r="I929" t="str">
            <v>Boothaak</v>
          </cell>
          <cell r="J929" t="str">
            <v>Bichero</v>
          </cell>
          <cell r="K929"/>
          <cell r="L929"/>
          <cell r="M929"/>
          <cell r="N929"/>
          <cell r="O929"/>
          <cell r="P929"/>
        </row>
        <row r="930">
          <cell r="A930" t="str">
            <v>S450.16XV9905</v>
          </cell>
          <cell r="B930" t="str">
            <v>XV9905</v>
          </cell>
          <cell r="C930"/>
          <cell r="D930" t="str">
            <v>Boat hook</v>
          </cell>
          <cell r="E930" t="str">
            <v>Ancre</v>
          </cell>
          <cell r="F930" t="str">
            <v>Bootshaken</v>
          </cell>
          <cell r="G930"/>
          <cell r="H930"/>
          <cell r="I930" t="str">
            <v>Boothaak</v>
          </cell>
          <cell r="J930" t="str">
            <v>Bichero</v>
          </cell>
          <cell r="K930"/>
          <cell r="L930"/>
          <cell r="M930"/>
          <cell r="N930"/>
          <cell r="O930"/>
          <cell r="P930"/>
        </row>
        <row r="931">
          <cell r="A931" t="str">
            <v>F530.16XV9910</v>
          </cell>
          <cell r="B931" t="str">
            <v>XV9910</v>
          </cell>
          <cell r="C931"/>
          <cell r="D931" t="str">
            <v>Electronic safe in owner cabin</v>
          </cell>
          <cell r="E931" t="str">
            <v>Coffre fort électronique dans la cabine propriétaire</v>
          </cell>
          <cell r="F931" t="str">
            <v>Elektronischer Safe in Eignerkabine</v>
          </cell>
          <cell r="G931"/>
          <cell r="H931"/>
          <cell r="I931" t="str">
            <v>Safe</v>
          </cell>
          <cell r="J931" t="str">
            <v>Seguro</v>
          </cell>
          <cell r="K931"/>
          <cell r="L931"/>
          <cell r="M931" t="str">
            <v>X</v>
          </cell>
          <cell r="N931">
            <v>1210.8870967741939</v>
          </cell>
          <cell r="O931"/>
          <cell r="P931">
            <v>650</v>
          </cell>
        </row>
        <row r="932">
          <cell r="A932" t="str">
            <v>C330.16XW2000</v>
          </cell>
          <cell r="B932" t="str">
            <v>XW2000</v>
          </cell>
          <cell r="C932"/>
          <cell r="D932" t="str">
            <v>Navigation Package</v>
          </cell>
          <cell r="E932" t="str">
            <v>Pack  Navigation</v>
          </cell>
          <cell r="F932" t="str">
            <v>Navigationspaket</v>
          </cell>
          <cell r="G932"/>
          <cell r="H932"/>
          <cell r="I932" t="str">
            <v>Navigatie pakket</v>
          </cell>
          <cell r="J932" t="str">
            <v xml:space="preserve">Pack de navegación </v>
          </cell>
          <cell r="K932"/>
          <cell r="L932"/>
          <cell r="M932"/>
          <cell r="N932">
            <v>17529.919354838712</v>
          </cell>
          <cell r="O932"/>
          <cell r="P932">
            <v>9410</v>
          </cell>
        </row>
        <row r="933">
          <cell r="A933" t="str">
            <v>F380.16XW2000</v>
          </cell>
          <cell r="B933" t="str">
            <v>XW2000</v>
          </cell>
          <cell r="C933"/>
          <cell r="D933" t="str">
            <v>Navigation Package Basic</v>
          </cell>
          <cell r="E933" t="str">
            <v>Pack Navigation Basic</v>
          </cell>
          <cell r="F933" t="str">
            <v>Navigationspaket Basic</v>
          </cell>
          <cell r="G933"/>
          <cell r="H933"/>
          <cell r="I933" t="str">
            <v>Navigation Package Basic</v>
          </cell>
          <cell r="J933" t="str">
            <v>Pack de navegación básico</v>
          </cell>
          <cell r="K933"/>
          <cell r="L933"/>
          <cell r="M933"/>
          <cell r="N933">
            <v>27123.870967741939</v>
          </cell>
          <cell r="O933"/>
          <cell r="P933">
            <v>14560</v>
          </cell>
        </row>
        <row r="934">
          <cell r="A934" t="str">
            <v>F450.16XW2000</v>
          </cell>
          <cell r="B934" t="str">
            <v>XW2000</v>
          </cell>
          <cell r="C934"/>
          <cell r="D934" t="str">
            <v>Navigation Package</v>
          </cell>
          <cell r="E934" t="str">
            <v>Pack  Navigation</v>
          </cell>
          <cell r="F934" t="str">
            <v>Navigationspaket</v>
          </cell>
          <cell r="G934"/>
          <cell r="H934"/>
          <cell r="I934" t="str">
            <v>Navigation Package</v>
          </cell>
          <cell r="J934" t="str">
            <v xml:space="preserve">Pack de navegación </v>
          </cell>
          <cell r="K934"/>
          <cell r="L934"/>
          <cell r="M934"/>
          <cell r="N934">
            <v>27123.870967741939</v>
          </cell>
          <cell r="O934"/>
          <cell r="P934">
            <v>14560</v>
          </cell>
        </row>
        <row r="935">
          <cell r="A935" t="str">
            <v>F530.16XW2000</v>
          </cell>
          <cell r="B935" t="str">
            <v>XW2000</v>
          </cell>
          <cell r="C935"/>
          <cell r="D935" t="str">
            <v>Navigation Package</v>
          </cell>
          <cell r="E935" t="str">
            <v>Pack  Navigation</v>
          </cell>
          <cell r="F935" t="str">
            <v>Navigationspaket</v>
          </cell>
          <cell r="G935"/>
          <cell r="H935"/>
          <cell r="I935" t="str">
            <v>Navigation Package</v>
          </cell>
          <cell r="J935" t="str">
            <v xml:space="preserve">Pack de navegación </v>
          </cell>
          <cell r="K935"/>
          <cell r="L935"/>
          <cell r="M935"/>
          <cell r="N935">
            <v>28875.000000000004</v>
          </cell>
          <cell r="O935"/>
          <cell r="P935">
            <v>15500</v>
          </cell>
        </row>
        <row r="936">
          <cell r="A936" t="str">
            <v>S330.16XW2000</v>
          </cell>
          <cell r="B936" t="str">
            <v>XW2000</v>
          </cell>
          <cell r="C936"/>
          <cell r="D936" t="str">
            <v>Navigation Package</v>
          </cell>
          <cell r="E936" t="str">
            <v>Pack  Navigation</v>
          </cell>
          <cell r="F936" t="str">
            <v>Navigationspaket</v>
          </cell>
          <cell r="G936"/>
          <cell r="H936"/>
          <cell r="I936" t="str">
            <v>Navigatie pakket</v>
          </cell>
          <cell r="J936" t="str">
            <v xml:space="preserve">Pack de navegación </v>
          </cell>
          <cell r="K936"/>
          <cell r="L936"/>
          <cell r="M936"/>
          <cell r="N936">
            <v>17529.919354838712</v>
          </cell>
          <cell r="O936"/>
          <cell r="P936">
            <v>9410</v>
          </cell>
        </row>
        <row r="937">
          <cell r="A937" t="str">
            <v>S450.16XW2000</v>
          </cell>
          <cell r="B937" t="str">
            <v>XW2000</v>
          </cell>
          <cell r="C937"/>
          <cell r="D937" t="str">
            <v>Navigation Package Basic</v>
          </cell>
          <cell r="E937" t="str">
            <v>Pack Navigation Basic</v>
          </cell>
          <cell r="F937" t="str">
            <v>Navigationspaket Basic</v>
          </cell>
          <cell r="G937"/>
          <cell r="H937"/>
          <cell r="I937" t="str">
            <v>Navigation Package Basic</v>
          </cell>
          <cell r="J937" t="str">
            <v xml:space="preserve">Pack de navegación básico </v>
          </cell>
          <cell r="K937"/>
          <cell r="L937"/>
          <cell r="M937"/>
          <cell r="N937">
            <v>16579.83870967742</v>
          </cell>
          <cell r="O937"/>
          <cell r="P937">
            <v>8900</v>
          </cell>
        </row>
        <row r="938">
          <cell r="A938" t="str">
            <v>C330.16XW2001</v>
          </cell>
          <cell r="B938" t="str">
            <v>XW2001</v>
          </cell>
          <cell r="C938"/>
          <cell r="D938" t="str">
            <v>Navigation Package Upgrade</v>
          </cell>
          <cell r="E938" t="str">
            <v>Package Navigation Upgrade</v>
          </cell>
          <cell r="F938" t="str">
            <v>Navigationspaket Upgrade</v>
          </cell>
          <cell r="G938"/>
          <cell r="H938"/>
          <cell r="I938" t="str">
            <v>Navigatie pakket upgrade</v>
          </cell>
          <cell r="J938" t="str">
            <v>Pack de navegación mejorado</v>
          </cell>
          <cell r="K938"/>
          <cell r="L938"/>
          <cell r="M938"/>
          <cell r="N938">
            <v>21982.258064516132</v>
          </cell>
          <cell r="O938"/>
          <cell r="P938">
            <v>11800</v>
          </cell>
        </row>
        <row r="939">
          <cell r="A939" t="str">
            <v>S330.16XW2001</v>
          </cell>
          <cell r="B939" t="str">
            <v>XW2001</v>
          </cell>
          <cell r="C939"/>
          <cell r="D939" t="str">
            <v>Navigation Package Upgrade</v>
          </cell>
          <cell r="E939" t="str">
            <v>Package Navigation Upgrade</v>
          </cell>
          <cell r="F939" t="str">
            <v>Navigationspaket Upgrade</v>
          </cell>
          <cell r="G939"/>
          <cell r="H939"/>
          <cell r="I939" t="str">
            <v>Navigatie pakket upgrade</v>
          </cell>
          <cell r="J939" t="str">
            <v xml:space="preserve">Pack de navegación mejorado </v>
          </cell>
          <cell r="K939"/>
          <cell r="L939"/>
          <cell r="M939"/>
          <cell r="N939">
            <v>21982.258064516132</v>
          </cell>
          <cell r="O939"/>
          <cell r="P939">
            <v>11800</v>
          </cell>
        </row>
        <row r="940">
          <cell r="A940" t="str">
            <v>F380.16XW2010</v>
          </cell>
          <cell r="B940" t="str">
            <v>XW2010</v>
          </cell>
          <cell r="C940"/>
          <cell r="D940" t="str">
            <v>Navigation Package Plus</v>
          </cell>
          <cell r="E940" t="str">
            <v>Pack Navigation Plus</v>
          </cell>
          <cell r="F940" t="str">
            <v>Navigationspaket Plus</v>
          </cell>
          <cell r="G940"/>
          <cell r="H940"/>
          <cell r="I940" t="str">
            <v>Navigation Package plus</v>
          </cell>
          <cell r="J940" t="str">
            <v>Pack de navegación plus</v>
          </cell>
          <cell r="K940"/>
          <cell r="L940"/>
          <cell r="M940"/>
          <cell r="N940">
            <v>28875.000000000004</v>
          </cell>
          <cell r="O940"/>
          <cell r="P940">
            <v>15500</v>
          </cell>
        </row>
        <row r="941">
          <cell r="A941" t="str">
            <v>F530.16XW2010</v>
          </cell>
          <cell r="B941" t="str">
            <v>XW2010</v>
          </cell>
          <cell r="C941"/>
          <cell r="D941" t="str">
            <v>Navigation Package upgrade</v>
          </cell>
          <cell r="E941" t="str">
            <v>Package Navigation Upgrade</v>
          </cell>
          <cell r="F941" t="str">
            <v>Navigationspaket Upgrade</v>
          </cell>
          <cell r="G941"/>
          <cell r="H941"/>
          <cell r="I941" t="str">
            <v>Navigation Package plus 1</v>
          </cell>
          <cell r="J941" t="str">
            <v>Pack de navegación mejorado</v>
          </cell>
          <cell r="K941"/>
          <cell r="L941"/>
          <cell r="M941"/>
          <cell r="N941">
            <v>36326.61290322581</v>
          </cell>
          <cell r="O941"/>
          <cell r="P941">
            <v>19500</v>
          </cell>
        </row>
        <row r="942">
          <cell r="A942" t="str">
            <v>S450.16XW2010</v>
          </cell>
          <cell r="B942" t="str">
            <v>XW2010</v>
          </cell>
          <cell r="C942"/>
          <cell r="D942" t="str">
            <v>Navigation Package Plus</v>
          </cell>
          <cell r="E942" t="str">
            <v>Pack Navigation Plus</v>
          </cell>
          <cell r="F942" t="str">
            <v>Navigationspaket Plus</v>
          </cell>
          <cell r="G942"/>
          <cell r="H942"/>
          <cell r="I942" t="str">
            <v>Navigation Package Plus</v>
          </cell>
          <cell r="J942" t="str">
            <v>Pack de navegación plus</v>
          </cell>
          <cell r="K942"/>
          <cell r="L942"/>
          <cell r="M942"/>
          <cell r="N942">
            <v>18535.887096774197</v>
          </cell>
          <cell r="O942"/>
          <cell r="P942">
            <v>9950</v>
          </cell>
        </row>
        <row r="943">
          <cell r="A943" t="str">
            <v>F380.16XW2011</v>
          </cell>
          <cell r="B943" t="str">
            <v>XW2011</v>
          </cell>
          <cell r="C943"/>
          <cell r="D943" t="str">
            <v>Navigation Package Plus Upgrade</v>
          </cell>
          <cell r="E943" t="str">
            <v>Pack Navigation Plus Upgrade</v>
          </cell>
          <cell r="F943" t="str">
            <v>Navigationspaket Plus Upgrade</v>
          </cell>
          <cell r="G943"/>
          <cell r="H943"/>
          <cell r="I943" t="str">
            <v>Navigation Package Plus Upgrade</v>
          </cell>
          <cell r="J943" t="str">
            <v>Pack de navegación plus mejorado</v>
          </cell>
          <cell r="K943"/>
          <cell r="L943"/>
          <cell r="M943"/>
          <cell r="N943">
            <v>36326.61290322581</v>
          </cell>
          <cell r="O943"/>
          <cell r="P943">
            <v>19500</v>
          </cell>
        </row>
        <row r="944">
          <cell r="A944" t="str">
            <v>F450.16XW2011</v>
          </cell>
          <cell r="B944" t="str">
            <v>XW2011</v>
          </cell>
          <cell r="C944"/>
          <cell r="D944" t="str">
            <v>Navigation Package Plus</v>
          </cell>
          <cell r="E944" t="str">
            <v>Pack Navigation Plus</v>
          </cell>
          <cell r="F944" t="str">
            <v>Navigationspaket Plus</v>
          </cell>
          <cell r="G944"/>
          <cell r="H944"/>
          <cell r="I944" t="str">
            <v>Navigation Package Plus</v>
          </cell>
          <cell r="J944" t="str">
            <v>Pack de navegación plus</v>
          </cell>
          <cell r="K944"/>
          <cell r="L944"/>
          <cell r="M944"/>
          <cell r="N944">
            <v>28875.000000000004</v>
          </cell>
          <cell r="O944"/>
          <cell r="P944">
            <v>15500</v>
          </cell>
        </row>
        <row r="945">
          <cell r="A945" t="str">
            <v>S450.16XW2011</v>
          </cell>
          <cell r="B945" t="str">
            <v>XW2011</v>
          </cell>
          <cell r="C945"/>
          <cell r="D945" t="str">
            <v>Navigation Package Plus Upgrade</v>
          </cell>
          <cell r="E945" t="str">
            <v>Pack Navigation Plus Upgrade</v>
          </cell>
          <cell r="F945" t="str">
            <v>Navigationspaket Plus Upgrade</v>
          </cell>
          <cell r="G945"/>
          <cell r="H945"/>
          <cell r="I945" t="str">
            <v>Navigation Package Plus Upgrade</v>
          </cell>
          <cell r="J945" t="str">
            <v>Pack de navegación plus mejorado</v>
          </cell>
          <cell r="K945"/>
          <cell r="L945"/>
          <cell r="M945"/>
          <cell r="N945">
            <v>21516.532258064519</v>
          </cell>
          <cell r="O945"/>
          <cell r="P945">
            <v>11550</v>
          </cell>
        </row>
        <row r="946">
          <cell r="A946" t="str">
            <v>F450.16XW2012</v>
          </cell>
          <cell r="B946" t="str">
            <v>XW2012</v>
          </cell>
          <cell r="C946"/>
          <cell r="D946" t="str">
            <v>Navigation Package Plus Upgrade</v>
          </cell>
          <cell r="E946" t="str">
            <v>Pack Navigation Plus Upgrade</v>
          </cell>
          <cell r="F946" t="str">
            <v>Navigationspaket Plus Upgrade</v>
          </cell>
          <cell r="G946"/>
          <cell r="H946"/>
          <cell r="I946" t="str">
            <v>Navigation Package Plus Upgrade</v>
          </cell>
          <cell r="J946" t="str">
            <v>Pack de navegación plus mejorado</v>
          </cell>
          <cell r="K946"/>
          <cell r="L946"/>
          <cell r="M946"/>
          <cell r="N946">
            <v>36326.61290322581</v>
          </cell>
          <cell r="O946"/>
          <cell r="P946">
            <v>19500</v>
          </cell>
        </row>
        <row r="947">
          <cell r="A947" t="str">
            <v>F530.16XW2020</v>
          </cell>
          <cell r="B947" t="str">
            <v>XW2020</v>
          </cell>
          <cell r="C947"/>
          <cell r="D947" t="str">
            <v>Navigation Package Plus</v>
          </cell>
          <cell r="E947" t="str">
            <v>Pack Navigation Plus</v>
          </cell>
          <cell r="F947" t="str">
            <v>Navigationspaket Plus</v>
          </cell>
          <cell r="G947"/>
          <cell r="H947"/>
          <cell r="I947" t="str">
            <v>Navigation Package plus 1 upgrade</v>
          </cell>
          <cell r="J947" t="str">
            <v>Pack de navegación plus mejorado</v>
          </cell>
          <cell r="K947"/>
          <cell r="L947"/>
          <cell r="M947"/>
          <cell r="N947">
            <v>45641.129032258068</v>
          </cell>
          <cell r="O947"/>
          <cell r="P947">
            <v>24500</v>
          </cell>
        </row>
        <row r="948">
          <cell r="A948" t="str">
            <v>C330.16XW3000</v>
          </cell>
          <cell r="B948" t="str">
            <v>XW3000</v>
          </cell>
          <cell r="C948"/>
          <cell r="D948" t="str">
            <v>Cruising Package</v>
          </cell>
          <cell r="E948" t="str">
            <v>Pack Croisiere Basic</v>
          </cell>
          <cell r="F948" t="str">
            <v>Cruisingpaket</v>
          </cell>
          <cell r="G948"/>
          <cell r="H948"/>
          <cell r="I948" t="str">
            <v>Cruising pakket</v>
          </cell>
          <cell r="J948" t="str">
            <v>Pack Crucero</v>
          </cell>
          <cell r="K948"/>
          <cell r="L948"/>
          <cell r="M948"/>
          <cell r="N948">
            <v>18256.451612903227</v>
          </cell>
          <cell r="O948"/>
          <cell r="P948">
            <v>9800</v>
          </cell>
        </row>
        <row r="949">
          <cell r="A949" t="str">
            <v>F380.16XW3000</v>
          </cell>
          <cell r="B949" t="str">
            <v>XW3000</v>
          </cell>
          <cell r="C949"/>
          <cell r="D949" t="str">
            <v>Cruising Package</v>
          </cell>
          <cell r="E949" t="str">
            <v>Pack Croisiere Basic</v>
          </cell>
          <cell r="F949" t="str">
            <v>Cruisingpaket</v>
          </cell>
          <cell r="G949"/>
          <cell r="H949"/>
          <cell r="I949" t="str">
            <v>Cruising Package</v>
          </cell>
          <cell r="J949" t="str">
            <v>Pack Crucero</v>
          </cell>
          <cell r="K949"/>
          <cell r="L949"/>
          <cell r="M949"/>
          <cell r="N949">
            <v>25149.193548387102</v>
          </cell>
          <cell r="O949"/>
          <cell r="P949">
            <v>13500</v>
          </cell>
        </row>
        <row r="950">
          <cell r="A950" t="str">
            <v>F450.16XW3000</v>
          </cell>
          <cell r="B950" t="str">
            <v>XW3000</v>
          </cell>
          <cell r="C950"/>
          <cell r="D950" t="str">
            <v>Cruising Package</v>
          </cell>
          <cell r="E950" t="str">
            <v>Pack Croisiere Basic</v>
          </cell>
          <cell r="F950" t="str">
            <v>Cruisingpaket</v>
          </cell>
          <cell r="G950"/>
          <cell r="H950"/>
          <cell r="I950" t="str">
            <v>Cruising Package</v>
          </cell>
          <cell r="J950" t="str">
            <v>Pack Crucero</v>
          </cell>
          <cell r="K950"/>
          <cell r="L950"/>
          <cell r="M950"/>
          <cell r="N950">
            <v>20305.645161290322</v>
          </cell>
          <cell r="O950"/>
          <cell r="P950">
            <v>10900</v>
          </cell>
        </row>
        <row r="951">
          <cell r="A951" t="str">
            <v>F530.16XW3000</v>
          </cell>
          <cell r="B951" t="str">
            <v>XW3000</v>
          </cell>
          <cell r="C951"/>
          <cell r="D951" t="str">
            <v>Cruising Package</v>
          </cell>
          <cell r="E951" t="str">
            <v>Pack Croisiere Basic</v>
          </cell>
          <cell r="F951" t="str">
            <v>Cruisingpaket</v>
          </cell>
          <cell r="G951"/>
          <cell r="H951"/>
          <cell r="I951" t="str">
            <v>Cruising Package</v>
          </cell>
          <cell r="J951" t="str">
            <v>Pack Crucero</v>
          </cell>
          <cell r="K951"/>
          <cell r="L951"/>
          <cell r="M951"/>
          <cell r="N951">
            <v>46367.661290322591</v>
          </cell>
          <cell r="O951"/>
          <cell r="P951">
            <v>24890</v>
          </cell>
        </row>
        <row r="952">
          <cell r="A952" t="str">
            <v>S330.16XW3000</v>
          </cell>
          <cell r="B952" t="str">
            <v>XW3000</v>
          </cell>
          <cell r="C952"/>
          <cell r="D952" t="str">
            <v>Cruising Package</v>
          </cell>
          <cell r="E952" t="str">
            <v>Pack Croisiere Basic</v>
          </cell>
          <cell r="F952" t="str">
            <v>Cruisingpaket</v>
          </cell>
          <cell r="G952"/>
          <cell r="H952"/>
          <cell r="I952" t="str">
            <v>Cruising pakket</v>
          </cell>
          <cell r="J952" t="str">
            <v>Pack Crucero</v>
          </cell>
          <cell r="K952"/>
          <cell r="L952"/>
          <cell r="M952"/>
          <cell r="N952">
            <v>18535.887096774197</v>
          </cell>
          <cell r="O952"/>
          <cell r="P952">
            <v>9950</v>
          </cell>
        </row>
        <row r="953">
          <cell r="A953" t="str">
            <v>S450.16XW3000</v>
          </cell>
          <cell r="B953" t="str">
            <v>XW3000</v>
          </cell>
          <cell r="C953"/>
          <cell r="D953" t="str">
            <v>Cruising Package</v>
          </cell>
          <cell r="E953" t="str">
            <v>Pack Croisiere Basic</v>
          </cell>
          <cell r="F953" t="str">
            <v>Cruisingpaket</v>
          </cell>
          <cell r="G953"/>
          <cell r="H953"/>
          <cell r="I953" t="str">
            <v>Cruising Package</v>
          </cell>
          <cell r="J953" t="str">
            <v>Pack Crucero</v>
          </cell>
          <cell r="K953"/>
          <cell r="L953"/>
          <cell r="M953"/>
          <cell r="N953">
            <v>24031.451612903231</v>
          </cell>
          <cell r="O953"/>
          <cell r="P953">
            <v>12900</v>
          </cell>
        </row>
        <row r="954">
          <cell r="A954" t="str">
            <v>C330.16XW3010</v>
          </cell>
          <cell r="B954" t="str">
            <v>XW3010</v>
          </cell>
          <cell r="C954"/>
          <cell r="D954" t="str">
            <v>Cruising Package Plus</v>
          </cell>
          <cell r="E954" t="str">
            <v>Pack Croisiere Plus</v>
          </cell>
          <cell r="F954" t="str">
            <v>Cruisingpaket Plus</v>
          </cell>
          <cell r="G954"/>
          <cell r="H954"/>
          <cell r="I954" t="str">
            <v>Cruising Pakket Plus</v>
          </cell>
          <cell r="J954" t="str">
            <v>Pack Crucero Plus</v>
          </cell>
          <cell r="K954"/>
          <cell r="L954"/>
          <cell r="M954"/>
          <cell r="N954">
            <v>25894.354838709682</v>
          </cell>
          <cell r="O954"/>
          <cell r="P954">
            <v>13900</v>
          </cell>
        </row>
        <row r="955">
          <cell r="A955" t="str">
            <v>F380.16XW3010</v>
          </cell>
          <cell r="B955" t="str">
            <v>XW3010</v>
          </cell>
          <cell r="C955"/>
          <cell r="D955" t="str">
            <v>Cruising Package Plus</v>
          </cell>
          <cell r="E955" t="str">
            <v>Pack Croisiere Plus</v>
          </cell>
          <cell r="F955" t="str">
            <v>Cruisingpaket Plus</v>
          </cell>
          <cell r="G955"/>
          <cell r="H955"/>
          <cell r="I955" t="str">
            <v>Cruising Package Plus</v>
          </cell>
          <cell r="J955" t="str">
            <v>Pack Crucero Plus</v>
          </cell>
          <cell r="K955"/>
          <cell r="L955"/>
          <cell r="M955"/>
          <cell r="N955">
            <v>32600.806451612912</v>
          </cell>
          <cell r="O955"/>
          <cell r="P955">
            <v>17500</v>
          </cell>
        </row>
        <row r="956">
          <cell r="A956" t="str">
            <v>F450.16XW3010</v>
          </cell>
          <cell r="B956" t="str">
            <v>XW3010</v>
          </cell>
          <cell r="C956"/>
          <cell r="D956" t="str">
            <v>Cruising Package Plus</v>
          </cell>
          <cell r="E956" t="str">
            <v>Pack Croisiere Plus</v>
          </cell>
          <cell r="F956" t="str">
            <v>Cruisingpaket Plus</v>
          </cell>
          <cell r="G956"/>
          <cell r="H956"/>
          <cell r="I956" t="str">
            <v>Cruising Package Plus</v>
          </cell>
          <cell r="J956" t="str">
            <v>Pack Crucero Plus</v>
          </cell>
          <cell r="K956"/>
          <cell r="L956"/>
          <cell r="M956"/>
          <cell r="N956">
            <v>27012.096774193553</v>
          </cell>
          <cell r="O956"/>
          <cell r="P956">
            <v>14500</v>
          </cell>
        </row>
        <row r="957">
          <cell r="A957" t="str">
            <v>S330.16XW3010</v>
          </cell>
          <cell r="B957" t="str">
            <v>XW3010</v>
          </cell>
          <cell r="C957"/>
          <cell r="D957" t="str">
            <v>Cruising Package Plus</v>
          </cell>
          <cell r="E957" t="str">
            <v>Pack Croisiere Plus</v>
          </cell>
          <cell r="F957" t="str">
            <v>Cruisingpaket Plus</v>
          </cell>
          <cell r="G957"/>
          <cell r="H957"/>
          <cell r="I957" t="str">
            <v>Cruising Pakket Plus</v>
          </cell>
          <cell r="J957" t="str">
            <v>Pack Crucero Plus</v>
          </cell>
          <cell r="K957"/>
          <cell r="L957"/>
          <cell r="M957"/>
          <cell r="N957">
            <v>25894.354838709682</v>
          </cell>
          <cell r="O957"/>
          <cell r="P957">
            <v>13900</v>
          </cell>
        </row>
        <row r="958">
          <cell r="A958" t="str">
            <v>S450.16XW3010</v>
          </cell>
          <cell r="B958" t="str">
            <v>XW3010</v>
          </cell>
          <cell r="C958"/>
          <cell r="D958" t="str">
            <v>Cruising Package Plus</v>
          </cell>
          <cell r="E958" t="str">
            <v>Pack Croisiere Plus</v>
          </cell>
          <cell r="F958" t="str">
            <v>Cruisingpaket Plus</v>
          </cell>
          <cell r="G958"/>
          <cell r="H958"/>
          <cell r="I958" t="str">
            <v>Cruising Package Plus</v>
          </cell>
          <cell r="J958" t="str">
            <v>Pack Crucero Plus</v>
          </cell>
          <cell r="K958"/>
          <cell r="L958"/>
          <cell r="M958"/>
          <cell r="N958">
            <v>31483.064516129041</v>
          </cell>
          <cell r="O958"/>
          <cell r="P958">
            <v>16900</v>
          </cell>
        </row>
        <row r="959">
          <cell r="A959" t="str">
            <v>C330.16XW5000</v>
          </cell>
          <cell r="B959" t="str">
            <v>XW5000</v>
          </cell>
          <cell r="C959"/>
          <cell r="D959" t="str">
            <v>Comfort Package</v>
          </cell>
          <cell r="E959" t="str">
            <v>Pack Confort</v>
          </cell>
          <cell r="F959" t="str">
            <v>Komfortpaket</v>
          </cell>
          <cell r="G959"/>
          <cell r="H959"/>
          <cell r="I959" t="str">
            <v>Comfort pakket</v>
          </cell>
          <cell r="J959" t="str">
            <v xml:space="preserve">Pack Confort </v>
          </cell>
          <cell r="K959"/>
          <cell r="L959"/>
          <cell r="M959"/>
          <cell r="N959">
            <v>17883.870967741936</v>
          </cell>
          <cell r="O959"/>
          <cell r="P959">
            <v>9600</v>
          </cell>
        </row>
        <row r="960">
          <cell r="A960" t="str">
            <v>F380.16XW5000</v>
          </cell>
          <cell r="B960" t="str">
            <v>XW5000</v>
          </cell>
          <cell r="C960"/>
          <cell r="D960" t="str">
            <v>Comfort Package</v>
          </cell>
          <cell r="E960" t="str">
            <v>Pack Confort</v>
          </cell>
          <cell r="F960" t="str">
            <v>Komfortpaket</v>
          </cell>
          <cell r="G960"/>
          <cell r="H960"/>
          <cell r="I960" t="str">
            <v>Comfort Package</v>
          </cell>
          <cell r="J960" t="str">
            <v xml:space="preserve">Pack Confort </v>
          </cell>
          <cell r="K960"/>
          <cell r="L960"/>
          <cell r="M960"/>
          <cell r="N960">
            <v>18442.741935483871</v>
          </cell>
          <cell r="O960"/>
          <cell r="P960">
            <v>9900</v>
          </cell>
        </row>
        <row r="961">
          <cell r="A961" t="str">
            <v>F450.16XW5000</v>
          </cell>
          <cell r="B961" t="str">
            <v>XW5000</v>
          </cell>
          <cell r="C961"/>
          <cell r="D961" t="str">
            <v>Comfort Package</v>
          </cell>
          <cell r="E961" t="str">
            <v>Pack Confort</v>
          </cell>
          <cell r="F961" t="str">
            <v>Komfortpaket</v>
          </cell>
          <cell r="G961"/>
          <cell r="H961"/>
          <cell r="I961" t="str">
            <v>Comfort Package</v>
          </cell>
          <cell r="J961" t="str">
            <v xml:space="preserve">Pack Confort </v>
          </cell>
          <cell r="K961"/>
          <cell r="L961"/>
          <cell r="M961"/>
          <cell r="N961">
            <v>20305.645161290322</v>
          </cell>
          <cell r="O961"/>
          <cell r="P961">
            <v>10900</v>
          </cell>
        </row>
        <row r="962">
          <cell r="A962" t="str">
            <v>F530.16XW5000</v>
          </cell>
          <cell r="B962" t="str">
            <v>XW5000</v>
          </cell>
          <cell r="C962"/>
          <cell r="D962" t="str">
            <v>Comfort Package</v>
          </cell>
          <cell r="E962" t="str">
            <v>Pack Confort</v>
          </cell>
          <cell r="F962" t="str">
            <v>Komfortpaket</v>
          </cell>
          <cell r="G962"/>
          <cell r="H962"/>
          <cell r="I962" t="str">
            <v>Comfort Package</v>
          </cell>
          <cell r="J962" t="str">
            <v xml:space="preserve">Pack Confort </v>
          </cell>
          <cell r="K962"/>
          <cell r="L962"/>
          <cell r="M962"/>
          <cell r="N962">
            <v>41971.209677419363</v>
          </cell>
          <cell r="O962"/>
          <cell r="P962">
            <v>22530</v>
          </cell>
        </row>
        <row r="963">
          <cell r="A963" t="str">
            <v>S330.16XW5000</v>
          </cell>
          <cell r="B963" t="str">
            <v>XW5000</v>
          </cell>
          <cell r="C963"/>
          <cell r="D963" t="str">
            <v>Comfort Package</v>
          </cell>
          <cell r="E963" t="str">
            <v>Pack Confort</v>
          </cell>
          <cell r="F963" t="str">
            <v>Komfortpaket</v>
          </cell>
          <cell r="G963"/>
          <cell r="H963"/>
          <cell r="I963" t="str">
            <v>Comfort pakket</v>
          </cell>
          <cell r="J963" t="str">
            <v xml:space="preserve">Pack Confort </v>
          </cell>
          <cell r="K963"/>
          <cell r="L963"/>
          <cell r="M963"/>
          <cell r="N963">
            <v>17678.951612903227</v>
          </cell>
          <cell r="O963"/>
          <cell r="P963">
            <v>9490</v>
          </cell>
        </row>
        <row r="964">
          <cell r="A964" t="str">
            <v>S450.16XW5000</v>
          </cell>
          <cell r="B964" t="str">
            <v>XW5000</v>
          </cell>
          <cell r="C964"/>
          <cell r="D964" t="str">
            <v>Comfort Package</v>
          </cell>
          <cell r="E964" t="str">
            <v>Pack Confort</v>
          </cell>
          <cell r="F964" t="str">
            <v>Komfortpaket</v>
          </cell>
          <cell r="G964"/>
          <cell r="H964"/>
          <cell r="I964" t="str">
            <v>Comfort Package</v>
          </cell>
          <cell r="J964" t="str">
            <v xml:space="preserve">Pack Confort </v>
          </cell>
          <cell r="K964"/>
          <cell r="L964"/>
          <cell r="M964"/>
          <cell r="N964">
            <v>20957.66129032258</v>
          </cell>
          <cell r="O964"/>
          <cell r="P964">
            <v>11250</v>
          </cell>
        </row>
        <row r="965">
          <cell r="A965" t="str">
            <v>F530.16XW5500</v>
          </cell>
          <cell r="B965" t="str">
            <v>XW5500</v>
          </cell>
          <cell r="C965"/>
          <cell r="D965" t="str">
            <v>Exterior Lighting Package</v>
          </cell>
          <cell r="E965" t="str">
            <v>Pack lumières extérieures</v>
          </cell>
          <cell r="F965" t="str">
            <v>Exterior Lichtpaket</v>
          </cell>
          <cell r="G965"/>
          <cell r="H965"/>
          <cell r="I965" t="str">
            <v>Exterior lighting package</v>
          </cell>
          <cell r="J965" t="str">
            <v>Pack de luces exteriores</v>
          </cell>
          <cell r="K965"/>
          <cell r="L965"/>
          <cell r="M965"/>
          <cell r="N965">
            <v>5309.2741935483882</v>
          </cell>
          <cell r="O965"/>
          <cell r="P965">
            <v>2850</v>
          </cell>
        </row>
        <row r="966">
          <cell r="A966" t="str">
            <v>C330.16XW6000</v>
          </cell>
          <cell r="B966" t="str">
            <v>XW6000</v>
          </cell>
          <cell r="C966"/>
          <cell r="D966" t="str">
            <v>Dock &amp; Drive Power Package (only with XC1003)</v>
          </cell>
          <cell r="E966" t="str">
            <v>Pack Dock&amp;Drive Basic (Uniquement avec XC1003)</v>
          </cell>
          <cell r="F966" t="str">
            <v>Dock&amp;Drive Powerpaket (nur mit XC1003)</v>
          </cell>
          <cell r="G966"/>
          <cell r="H966"/>
          <cell r="I966" t="str">
            <v>Dock&amp;Drive Pakket Basic (enkelt met XC1002 of XC1003)</v>
          </cell>
          <cell r="J966" t="str">
            <v>Pack Dock&amp;Drive (solo con XC1003)</v>
          </cell>
          <cell r="K966"/>
          <cell r="L966"/>
          <cell r="M966"/>
          <cell r="N966">
            <v>34948.064516129038</v>
          </cell>
          <cell r="O966"/>
          <cell r="P966">
            <v>18760</v>
          </cell>
        </row>
        <row r="967">
          <cell r="A967" t="str">
            <v>F380.16XW6000</v>
          </cell>
          <cell r="B967" t="str">
            <v>XW6000</v>
          </cell>
          <cell r="C967"/>
          <cell r="D967" t="str">
            <v>Dock &amp; Drive Power Package</v>
          </cell>
          <cell r="E967" t="str">
            <v xml:space="preserve">Pack Dock&amp;Drive Basic </v>
          </cell>
          <cell r="F967" t="str">
            <v>Dock&amp;Drive Powerpaket Basic</v>
          </cell>
          <cell r="G967"/>
          <cell r="H967"/>
          <cell r="I967" t="str">
            <v>Dock&amp;Drive Package Basic</v>
          </cell>
          <cell r="J967" t="str">
            <v xml:space="preserve">Pack Dock&amp;Drive </v>
          </cell>
          <cell r="K967"/>
          <cell r="L967"/>
          <cell r="M967"/>
          <cell r="N967">
            <v>34948.064516129038</v>
          </cell>
          <cell r="O967"/>
          <cell r="P967">
            <v>18760</v>
          </cell>
        </row>
        <row r="968">
          <cell r="A968" t="str">
            <v>S330.16XW6000</v>
          </cell>
          <cell r="B968" t="str">
            <v>XW6000</v>
          </cell>
          <cell r="C968"/>
          <cell r="D968" t="str">
            <v>Dock &amp; Drive Power Package (only with  XC1003)</v>
          </cell>
          <cell r="E968" t="str">
            <v>Pack Dock&amp;Drive Basic (Uniquement avec XC1003)</v>
          </cell>
          <cell r="F968" t="str">
            <v>Dock&amp;Drive Powerpaket (nur mit XC1003)</v>
          </cell>
          <cell r="G968"/>
          <cell r="H968"/>
          <cell r="I968" t="str">
            <v>Dock&amp;Drive Pakket Basic (enkelt met XC1002 of XC1003)</v>
          </cell>
          <cell r="J968" t="str">
            <v>Pack Dock&amp;Drive (solo con XC1003)</v>
          </cell>
          <cell r="K968"/>
          <cell r="L968"/>
          <cell r="M968"/>
          <cell r="N968">
            <v>34948.064516129038</v>
          </cell>
          <cell r="O968"/>
          <cell r="P968">
            <v>18760</v>
          </cell>
        </row>
        <row r="969">
          <cell r="A969" t="str">
            <v>S450.16XW6000</v>
          </cell>
          <cell r="B969" t="str">
            <v>XW6000</v>
          </cell>
          <cell r="C969"/>
          <cell r="D969" t="str">
            <v>Dock &amp; Drive Power Package (only with XC1001 or XC1002)</v>
          </cell>
          <cell r="E969" t="str">
            <v>Pack Dock&amp;Drive Basic (Uniquement avec XC1001 ou XC1002)</v>
          </cell>
          <cell r="F969" t="str">
            <v>Dock&amp;Drive Powerpaket (nur mit XC1001 oder XC1002)</v>
          </cell>
          <cell r="G969"/>
          <cell r="H969"/>
          <cell r="I969" t="str">
            <v>Dock&amp;Drive Package Basic (enkel met XC1001 of XC1002)</v>
          </cell>
          <cell r="J969" t="str">
            <v>Pack Dock&amp;Drive (solo con XC1001 o XC1002)</v>
          </cell>
          <cell r="K969"/>
          <cell r="L969"/>
          <cell r="M969"/>
          <cell r="N969">
            <v>34948.064516129038</v>
          </cell>
          <cell r="O969"/>
          <cell r="P969">
            <v>18760</v>
          </cell>
        </row>
        <row r="970">
          <cell r="A970" t="str">
            <v>C330.16XW7000</v>
          </cell>
          <cell r="B970" t="str">
            <v>XW7000</v>
          </cell>
          <cell r="C970"/>
          <cell r="D970" t="str">
            <v>Entertainment Package  for salon and cockpit</v>
          </cell>
          <cell r="E970" t="str">
            <v>Pack Hifi dans le carré et le cockpit</v>
          </cell>
          <cell r="F970" t="str">
            <v>Unterhaltungspaket Basic für Salon und Cockpit</v>
          </cell>
          <cell r="G970"/>
          <cell r="H970"/>
          <cell r="I970" t="str">
            <v>Entertainment pakket voor salon en kuip</v>
          </cell>
          <cell r="J970" t="str">
            <v>Pack de entretenimiento en salon y cockpit</v>
          </cell>
          <cell r="K970"/>
          <cell r="L970"/>
          <cell r="M970"/>
          <cell r="N970">
            <v>5402.4193548387102</v>
          </cell>
          <cell r="O970"/>
          <cell r="P970">
            <v>2900</v>
          </cell>
        </row>
        <row r="971">
          <cell r="A971" t="str">
            <v>F380.16XW7000</v>
          </cell>
          <cell r="B971" t="str">
            <v>XW7000</v>
          </cell>
          <cell r="C971"/>
          <cell r="D971" t="str">
            <v>Entertainment Package for salon and cockpit</v>
          </cell>
          <cell r="E971" t="str">
            <v>Pack Hifi dans le carré et le cockpit</v>
          </cell>
          <cell r="F971" t="str">
            <v>Unterhaltungspaket Basic für Salon und Cockpit</v>
          </cell>
          <cell r="G971"/>
          <cell r="H971"/>
          <cell r="I971" t="str">
            <v>Entertainment Upgrade Package voor salon en flybridge</v>
          </cell>
          <cell r="J971" t="str">
            <v>Pack de entretenimiento en salon y cockpit</v>
          </cell>
          <cell r="K971"/>
          <cell r="L971"/>
          <cell r="M971"/>
          <cell r="N971">
            <v>5402.4193548387102</v>
          </cell>
          <cell r="O971"/>
          <cell r="P971">
            <v>2900</v>
          </cell>
        </row>
        <row r="972">
          <cell r="A972" t="str">
            <v>F450.16XW7000</v>
          </cell>
          <cell r="B972" t="str">
            <v>XW7000</v>
          </cell>
          <cell r="C972"/>
          <cell r="D972" t="str">
            <v>Entertainment Package for salon and cockpit</v>
          </cell>
          <cell r="E972" t="str">
            <v>Pack Hifi dans le carré et le cockpit</v>
          </cell>
          <cell r="F972" t="str">
            <v>Unterhaltungspaket Basic für Salon und Cockpit</v>
          </cell>
          <cell r="G972"/>
          <cell r="H972"/>
          <cell r="I972" t="str">
            <v>Entertainment Package Upgrade voor salon</v>
          </cell>
          <cell r="J972" t="str">
            <v>Pack de entretenimiento en salon y cockpit</v>
          </cell>
          <cell r="K972"/>
          <cell r="L972"/>
          <cell r="M972"/>
          <cell r="N972">
            <v>5402.4193548387102</v>
          </cell>
          <cell r="O972"/>
          <cell r="P972">
            <v>2900</v>
          </cell>
        </row>
        <row r="973">
          <cell r="A973" t="str">
            <v>F530.16XW7000</v>
          </cell>
          <cell r="B973" t="str">
            <v>XW7000</v>
          </cell>
          <cell r="C973"/>
          <cell r="D973" t="str">
            <v>Entertainment Package for salon and cockpit</v>
          </cell>
          <cell r="E973" t="str">
            <v>Pack Hifi dans le carré et le cockpit</v>
          </cell>
          <cell r="F973" t="str">
            <v>Unterhaltungspaket Basic für Salon und Cockpit</v>
          </cell>
          <cell r="G973"/>
          <cell r="H973"/>
          <cell r="I973" t="str">
            <v>Entertainment Package Upgrade voor salon</v>
          </cell>
          <cell r="J973" t="str">
            <v>Pack de entretenimiento en salon y cockpit</v>
          </cell>
          <cell r="K973"/>
          <cell r="L973"/>
          <cell r="M973"/>
          <cell r="N973">
            <v>5402.4193548387102</v>
          </cell>
          <cell r="O973"/>
          <cell r="P973">
            <v>2900</v>
          </cell>
        </row>
        <row r="974">
          <cell r="A974" t="str">
            <v>S330.16XW7000</v>
          </cell>
          <cell r="B974" t="str">
            <v>XW7000</v>
          </cell>
          <cell r="C974"/>
          <cell r="D974" t="str">
            <v>Entertainment Package  for salon and cockpit</v>
          </cell>
          <cell r="E974" t="str">
            <v>Pack Hifi dans le carré et le cockpit</v>
          </cell>
          <cell r="F974" t="str">
            <v>Unterhaltungspaket Basic für Salon und Cockpit</v>
          </cell>
          <cell r="G974"/>
          <cell r="H974"/>
          <cell r="I974" t="str">
            <v>Entertainment pakket voor salon en kuip</v>
          </cell>
          <cell r="J974" t="str">
            <v>Pack de entretenimiento en salon y cockpit</v>
          </cell>
          <cell r="K974"/>
          <cell r="L974"/>
          <cell r="M974"/>
          <cell r="N974">
            <v>4266.0483870967746</v>
          </cell>
          <cell r="O974"/>
          <cell r="P974">
            <v>2290</v>
          </cell>
        </row>
        <row r="975">
          <cell r="A975" t="str">
            <v>S450.16XW7000</v>
          </cell>
          <cell r="B975" t="str">
            <v>XW7000</v>
          </cell>
          <cell r="C975"/>
          <cell r="D975" t="str">
            <v>Entertainment Package for salon and cockpit</v>
          </cell>
          <cell r="E975" t="str">
            <v>Pack Hifi dans le carré et le cockpit</v>
          </cell>
          <cell r="F975" t="str">
            <v>Unterhaltungspaket Basic für Salon und Cockpit</v>
          </cell>
          <cell r="G975"/>
          <cell r="H975"/>
          <cell r="I975" t="str">
            <v>Entertainment Package Upgrade voor salon</v>
          </cell>
          <cell r="J975" t="str">
            <v>Pack de entretenimiento en salon y cockpit</v>
          </cell>
          <cell r="K975"/>
          <cell r="L975"/>
          <cell r="M975"/>
          <cell r="N975">
            <v>5402.4193548387102</v>
          </cell>
          <cell r="O975"/>
          <cell r="P975">
            <v>2900</v>
          </cell>
        </row>
        <row r="976">
          <cell r="A976" t="str">
            <v>C330.16XW7002</v>
          </cell>
          <cell r="B976" t="str">
            <v>XW7002</v>
          </cell>
          <cell r="C976"/>
          <cell r="D976" t="str">
            <v>Entertainment Package owner cabin</v>
          </cell>
          <cell r="E976" t="str">
            <v>Pack Hifi dans la cabine propriétaire</v>
          </cell>
          <cell r="F976" t="str">
            <v>Unterhaltungspaket Basic für Eignerkabine</v>
          </cell>
          <cell r="G976"/>
          <cell r="H976"/>
          <cell r="I976" t="str">
            <v>Entertainment Pakket eigenaars cabin</v>
          </cell>
          <cell r="J976" t="str">
            <v>Pack de entretenimiento camarote propietario</v>
          </cell>
          <cell r="K976"/>
          <cell r="L976"/>
          <cell r="M976"/>
          <cell r="N976">
            <v>4079.7580645161302</v>
          </cell>
          <cell r="O976"/>
          <cell r="P976">
            <v>2190</v>
          </cell>
        </row>
        <row r="977">
          <cell r="A977" t="str">
            <v>F380.16XW7002</v>
          </cell>
          <cell r="B977" t="str">
            <v>XW7002</v>
          </cell>
          <cell r="C977"/>
          <cell r="D977" t="str">
            <v>Entertainment Package for owner cabin</v>
          </cell>
          <cell r="E977" t="str">
            <v>Pack Hifi dans la cabine propriétaire</v>
          </cell>
          <cell r="F977" t="str">
            <v>Unterhaltungspaket Basic für Eignerkabine</v>
          </cell>
          <cell r="G977"/>
          <cell r="H977"/>
          <cell r="I977" t="str">
            <v>Entertainment Package 3</v>
          </cell>
          <cell r="J977" t="str">
            <v>Pack de entretenimiento camarote propietario</v>
          </cell>
          <cell r="K977"/>
          <cell r="L977"/>
          <cell r="M977"/>
          <cell r="N977">
            <v>4079.7580645161302</v>
          </cell>
          <cell r="O977"/>
          <cell r="P977">
            <v>2190</v>
          </cell>
        </row>
        <row r="978">
          <cell r="A978" t="str">
            <v>F450.16XW7002</v>
          </cell>
          <cell r="B978" t="str">
            <v>XW7002</v>
          </cell>
          <cell r="C978"/>
          <cell r="D978" t="str">
            <v>Entertainment Package owner cabin</v>
          </cell>
          <cell r="E978" t="str">
            <v>Pack Hifi dans la cabine propriétaire</v>
          </cell>
          <cell r="F978" t="str">
            <v>Unterhaltungspaket Basic für Eignerkabine</v>
          </cell>
          <cell r="G978"/>
          <cell r="H978"/>
          <cell r="I978" t="str">
            <v>Entertainment Package 3</v>
          </cell>
          <cell r="J978" t="str">
            <v>Pack de entretenimiento camarote propietario</v>
          </cell>
          <cell r="K978"/>
          <cell r="L978"/>
          <cell r="M978"/>
          <cell r="N978">
            <v>4079.7580645161302</v>
          </cell>
          <cell r="O978"/>
          <cell r="P978">
            <v>2190</v>
          </cell>
        </row>
        <row r="979">
          <cell r="A979" t="str">
            <v>F530.16XW7002</v>
          </cell>
          <cell r="B979" t="str">
            <v>XW7002</v>
          </cell>
          <cell r="C979"/>
          <cell r="D979" t="str">
            <v>Entertainment Package VIP's cabin</v>
          </cell>
          <cell r="E979" t="str">
            <v>Pack Hifi dans la cabine VIP</v>
          </cell>
          <cell r="F979" t="str">
            <v>Unterhaltungspaket Basic für Eignerkabine</v>
          </cell>
          <cell r="G979"/>
          <cell r="H979"/>
          <cell r="I979" t="str">
            <v>Entertainment Package 3</v>
          </cell>
          <cell r="J979" t="str">
            <v>Pack de entretenimiento camarote VIP</v>
          </cell>
          <cell r="K979"/>
          <cell r="L979"/>
          <cell r="M979"/>
          <cell r="N979">
            <v>5309.2741935483882</v>
          </cell>
          <cell r="O979"/>
          <cell r="P979">
            <v>2850</v>
          </cell>
        </row>
        <row r="980">
          <cell r="A980" t="str">
            <v>S450.16XW7002</v>
          </cell>
          <cell r="B980" t="str">
            <v>XW7002</v>
          </cell>
          <cell r="C980"/>
          <cell r="D980" t="str">
            <v>Entertainment for master cabin</v>
          </cell>
          <cell r="E980" t="str">
            <v>Pack Hifi dans la cabine propriétaire</v>
          </cell>
          <cell r="F980" t="str">
            <v>Unterhaltungspaket Basic für Hauptkabine</v>
          </cell>
          <cell r="G980"/>
          <cell r="H980"/>
          <cell r="I980" t="str">
            <v>Entertainment Package 3</v>
          </cell>
          <cell r="J980" t="str">
            <v>Pack de entretenimiento en camarote principal</v>
          </cell>
          <cell r="K980"/>
          <cell r="L980"/>
          <cell r="M980"/>
          <cell r="N980">
            <v>4079.7580645161302</v>
          </cell>
          <cell r="O980"/>
          <cell r="P980">
            <v>2190</v>
          </cell>
        </row>
        <row r="981">
          <cell r="A981" t="str">
            <v>F530.16XW7003</v>
          </cell>
          <cell r="B981" t="str">
            <v>XW7003</v>
          </cell>
          <cell r="C981"/>
          <cell r="D981" t="str">
            <v>Entertainment Package guest's cabin</v>
          </cell>
          <cell r="E981" t="str">
            <v>Pack Hifi dans la cabine invités</v>
          </cell>
          <cell r="F981" t="str">
            <v>Unterhaltungspaket Basic für Gästekabine</v>
          </cell>
          <cell r="G981"/>
          <cell r="H981"/>
          <cell r="I981" t="str">
            <v>Entertainment Package 4</v>
          </cell>
          <cell r="J981" t="str">
            <v>Pack de entretenimiento cabina invitados</v>
          </cell>
          <cell r="K981"/>
          <cell r="L981"/>
          <cell r="M981"/>
          <cell r="N981">
            <v>5309.2741935483882</v>
          </cell>
          <cell r="O981"/>
          <cell r="P981">
            <v>2850</v>
          </cell>
        </row>
        <row r="982">
          <cell r="A982" t="str">
            <v>F450.16XW7004</v>
          </cell>
          <cell r="B982" t="str">
            <v>XW7004</v>
          </cell>
          <cell r="C982"/>
          <cell r="D982" t="str">
            <v>Entertainment Package guest cabin</v>
          </cell>
          <cell r="E982" t="str">
            <v>Pack Hifi dans la cabine invités</v>
          </cell>
          <cell r="F982" t="str">
            <v>Unterhaltungspaket Basic für Gästekabine</v>
          </cell>
          <cell r="G982"/>
          <cell r="H982"/>
          <cell r="I982" t="str">
            <v>Entertainment Package Upgrade voor Aft Cabin</v>
          </cell>
          <cell r="J982" t="str">
            <v>Pack exclusivo de entretenimiento en camarote Popa</v>
          </cell>
          <cell r="K982"/>
          <cell r="L982"/>
          <cell r="M982"/>
          <cell r="N982">
            <v>4079.7580645161302</v>
          </cell>
          <cell r="O982"/>
          <cell r="P982">
            <v>2190</v>
          </cell>
        </row>
        <row r="983">
          <cell r="A983" t="str">
            <v>S450.16XW7004</v>
          </cell>
          <cell r="B983" t="str">
            <v>XW7004</v>
          </cell>
          <cell r="C983"/>
          <cell r="D983" t="str">
            <v>Entertainment Package for guest cabin</v>
          </cell>
          <cell r="E983" t="str">
            <v>Pack Hifi dans la cabine invités</v>
          </cell>
          <cell r="F983" t="str">
            <v>Unterhaltungspaket Basic für Gästekabine</v>
          </cell>
          <cell r="G983"/>
          <cell r="H983"/>
          <cell r="I983" t="str">
            <v>Entertainment Package Upgrade voor Aft. Cabin</v>
          </cell>
          <cell r="J983" t="str">
            <v>Pack de entretenimiento en camarote Popa</v>
          </cell>
          <cell r="K983"/>
          <cell r="L983"/>
          <cell r="M983"/>
          <cell r="N983">
            <v>4079.7580645161302</v>
          </cell>
          <cell r="O983"/>
          <cell r="P983">
            <v>2190</v>
          </cell>
        </row>
        <row r="984">
          <cell r="A984" t="str">
            <v>F380.16XW7010</v>
          </cell>
          <cell r="B984" t="str">
            <v>XW7010</v>
          </cell>
          <cell r="C984"/>
          <cell r="D984" t="str">
            <v>Entertainment Package flybridge</v>
          </cell>
          <cell r="E984" t="str">
            <v>Pack Hifi Flybridge</v>
          </cell>
          <cell r="F984" t="str">
            <v>Unterhaltungspaket für Flybridge</v>
          </cell>
          <cell r="G984"/>
          <cell r="H984"/>
          <cell r="I984" t="str">
            <v>Entertainment Package (flybridge)</v>
          </cell>
          <cell r="J984" t="str">
            <v>Pack de entretenimiento en flybridge</v>
          </cell>
          <cell r="K984"/>
          <cell r="L984"/>
          <cell r="M984"/>
          <cell r="N984">
            <v>3688.5483870967746</v>
          </cell>
          <cell r="O984"/>
          <cell r="P984">
            <v>1980</v>
          </cell>
        </row>
        <row r="985">
          <cell r="A985" t="str">
            <v>F450.16XW7010</v>
          </cell>
          <cell r="B985" t="str">
            <v>XW7010</v>
          </cell>
          <cell r="C985"/>
          <cell r="D985" t="str">
            <v>Entertainment Package for flybridge</v>
          </cell>
          <cell r="E985" t="str">
            <v>Pack Hifi Flybridge</v>
          </cell>
          <cell r="F985" t="str">
            <v>Unterhaltungspaket für Flybridge</v>
          </cell>
          <cell r="G985"/>
          <cell r="H985"/>
          <cell r="I985" t="str">
            <v>Entertainment Package Upgrade voor flybridge</v>
          </cell>
          <cell r="J985" t="str">
            <v>Pack de entretenimiento en flybridge</v>
          </cell>
          <cell r="K985"/>
          <cell r="L985"/>
          <cell r="M985"/>
          <cell r="N985">
            <v>3688.5483870967746</v>
          </cell>
          <cell r="O985"/>
          <cell r="P985">
            <v>1980</v>
          </cell>
        </row>
        <row r="986">
          <cell r="A986" t="str">
            <v>F530.16XW7010</v>
          </cell>
          <cell r="B986" t="str">
            <v>XW7010</v>
          </cell>
          <cell r="C986"/>
          <cell r="D986" t="str">
            <v>Entertainment Package for flybridge</v>
          </cell>
          <cell r="E986" t="str">
            <v>Pack Hifi Flybridge</v>
          </cell>
          <cell r="F986" t="str">
            <v>Unterhaltungspaket für Flybridge</v>
          </cell>
          <cell r="G986"/>
          <cell r="H986"/>
          <cell r="I986" t="str">
            <v>Entertainment Package Upgrade voor flybridge</v>
          </cell>
          <cell r="J986" t="str">
            <v>Pack de entretenimiento en flybridge</v>
          </cell>
          <cell r="K986"/>
          <cell r="L986"/>
          <cell r="M986"/>
          <cell r="N986">
            <v>3502.2580645161302</v>
          </cell>
          <cell r="O986"/>
          <cell r="P986">
            <v>1880</v>
          </cell>
        </row>
        <row r="987">
          <cell r="A987" t="str">
            <v>F530.16XW7015</v>
          </cell>
          <cell r="B987" t="str">
            <v>XW7015</v>
          </cell>
          <cell r="C987"/>
          <cell r="D987" t="str">
            <v>Entertainment Package master cabin</v>
          </cell>
          <cell r="E987" t="str">
            <v>Pack Hifi dans la cabine propriétaire</v>
          </cell>
          <cell r="F987" t="str">
            <v>Unterhaltungspaket für Hauptkabine</v>
          </cell>
          <cell r="G987"/>
          <cell r="H987"/>
          <cell r="I987" t="str">
            <v>Entertainment Package (master cabin)</v>
          </cell>
          <cell r="J987" t="str">
            <v>Pack de entretenimiento en camarote principal</v>
          </cell>
          <cell r="K987"/>
          <cell r="L987"/>
          <cell r="M987"/>
          <cell r="N987">
            <v>7041.7741935483882</v>
          </cell>
          <cell r="O987"/>
          <cell r="P987">
            <v>3780</v>
          </cell>
        </row>
        <row r="988">
          <cell r="A988" t="str">
            <v>F530.16XW7018</v>
          </cell>
          <cell r="B988" t="str">
            <v>XW7018</v>
          </cell>
          <cell r="C988"/>
          <cell r="D988" t="str">
            <v>Entertainment Package at bow (only with XW7010)</v>
          </cell>
          <cell r="E988" t="str">
            <v>Pack Hifi à l'avant (uniquement avec XW7010)</v>
          </cell>
          <cell r="F988" t="str">
            <v>Unterhaltungspaket Vorschiff (nur mit XW7010)</v>
          </cell>
          <cell r="G988"/>
          <cell r="H988"/>
          <cell r="I988" t="str">
            <v>Entertainment Package (fwd outside)</v>
          </cell>
          <cell r="J988" t="str">
            <v>Proa Pack de entretenimiento (solo con XW7010)</v>
          </cell>
          <cell r="K988"/>
          <cell r="L988"/>
          <cell r="M988"/>
          <cell r="N988">
            <v>1639.3548387096776</v>
          </cell>
          <cell r="P988">
            <v>880</v>
          </cell>
        </row>
        <row r="989">
          <cell r="A989" t="str">
            <v>C330.16XW7501</v>
          </cell>
          <cell r="B989" t="str">
            <v>XW7501</v>
          </cell>
          <cell r="C989"/>
          <cell r="D989" t="str">
            <v>TV package salon</v>
          </cell>
          <cell r="E989" t="str">
            <v>Pack TV (Carré)</v>
          </cell>
          <cell r="F989" t="str">
            <v>TV Paket Salon</v>
          </cell>
          <cell r="G989"/>
          <cell r="H989"/>
          <cell r="I989" t="str">
            <v>TV Pakket Salon</v>
          </cell>
          <cell r="J989" t="str">
            <v>Pack de television salon</v>
          </cell>
          <cell r="K989"/>
          <cell r="L989"/>
          <cell r="M989"/>
          <cell r="N989">
            <v>3688.5483870967746</v>
          </cell>
          <cell r="P989">
            <v>1980</v>
          </cell>
        </row>
        <row r="990">
          <cell r="A990" t="str">
            <v>F380.16XW7501</v>
          </cell>
          <cell r="B990" t="str">
            <v>XW7501</v>
          </cell>
          <cell r="C990"/>
          <cell r="D990" t="str">
            <v>TV package salon</v>
          </cell>
          <cell r="E990" t="str">
            <v>Pack TV (Carré)</v>
          </cell>
          <cell r="F990" t="str">
            <v>TV Paket Salon</v>
          </cell>
          <cell r="G990"/>
          <cell r="H990"/>
          <cell r="I990" t="str">
            <v>TV Package 1</v>
          </cell>
          <cell r="J990" t="str">
            <v>Pack de television salon</v>
          </cell>
          <cell r="K990"/>
          <cell r="L990"/>
          <cell r="M990"/>
          <cell r="N990">
            <v>3688.5483870967746</v>
          </cell>
          <cell r="P990">
            <v>1980</v>
          </cell>
        </row>
        <row r="991">
          <cell r="A991" t="str">
            <v>F450.16XW7501</v>
          </cell>
          <cell r="B991" t="str">
            <v>XW7501</v>
          </cell>
          <cell r="C991"/>
          <cell r="D991" t="str">
            <v>TV package salon</v>
          </cell>
          <cell r="E991" t="str">
            <v>Pack TV (Carré)</v>
          </cell>
          <cell r="F991" t="str">
            <v>TV Paket Salon</v>
          </cell>
          <cell r="G991"/>
          <cell r="H991"/>
          <cell r="I991" t="str">
            <v>TV Package 1</v>
          </cell>
          <cell r="J991" t="str">
            <v>Pack de television salon</v>
          </cell>
          <cell r="K991"/>
          <cell r="L991"/>
          <cell r="M991"/>
          <cell r="N991">
            <v>3688.5483870967746</v>
          </cell>
          <cell r="P991">
            <v>1980</v>
          </cell>
        </row>
        <row r="992">
          <cell r="A992" t="str">
            <v>F530.16XW7501</v>
          </cell>
          <cell r="B992" t="str">
            <v>XW7501</v>
          </cell>
          <cell r="C992"/>
          <cell r="D992" t="str">
            <v>TV package salon (only with XW7000)</v>
          </cell>
          <cell r="E992" t="str">
            <v>Pack TV (Carré)(uniquement avec XW7000)</v>
          </cell>
          <cell r="F992" t="str">
            <v>TV Paket Salon (nur mit XW7000)</v>
          </cell>
          <cell r="G992"/>
          <cell r="H992"/>
          <cell r="I992" t="str">
            <v>TV Package 1</v>
          </cell>
          <cell r="J992" t="str">
            <v>Pack de television salon ( solo con XW7000)</v>
          </cell>
          <cell r="K992"/>
          <cell r="L992"/>
          <cell r="M992"/>
          <cell r="N992">
            <v>6482.9032258064526</v>
          </cell>
          <cell r="P992">
            <v>3480</v>
          </cell>
        </row>
        <row r="993">
          <cell r="A993" t="str">
            <v>S330.16XW7501</v>
          </cell>
          <cell r="B993" t="str">
            <v>XW7501</v>
          </cell>
          <cell r="C993"/>
          <cell r="D993" t="str">
            <v>TV package salon</v>
          </cell>
          <cell r="E993" t="str">
            <v>Pack TV (Carré)</v>
          </cell>
          <cell r="F993" t="str">
            <v>TV Paket Salon</v>
          </cell>
          <cell r="G993"/>
          <cell r="H993"/>
          <cell r="I993" t="str">
            <v>TV pakket Salon</v>
          </cell>
          <cell r="J993" t="str">
            <v>Pack de television salon</v>
          </cell>
          <cell r="K993"/>
          <cell r="L993"/>
          <cell r="M993"/>
          <cell r="N993">
            <v>3688.5483870967746</v>
          </cell>
          <cell r="P993">
            <v>1980</v>
          </cell>
        </row>
        <row r="994">
          <cell r="A994" t="str">
            <v>S450.16XW7501</v>
          </cell>
          <cell r="B994" t="str">
            <v>XW7501</v>
          </cell>
          <cell r="C994"/>
          <cell r="D994" t="str">
            <v>TV package salon</v>
          </cell>
          <cell r="E994" t="str">
            <v>Pack TV (Carré)</v>
          </cell>
          <cell r="F994" t="str">
            <v>TV Paket Salon</v>
          </cell>
          <cell r="G994"/>
          <cell r="H994"/>
          <cell r="I994" t="str">
            <v>TV Package 1</v>
          </cell>
          <cell r="J994" t="str">
            <v>Pack de television salon</v>
          </cell>
          <cell r="K994"/>
          <cell r="L994"/>
          <cell r="M994"/>
          <cell r="N994">
            <v>3688.5483870967746</v>
          </cell>
          <cell r="P994">
            <v>1980</v>
          </cell>
        </row>
        <row r="995">
          <cell r="A995" t="str">
            <v>C330.16XZ1001</v>
          </cell>
          <cell r="B995" t="str">
            <v>XZ1001</v>
          </cell>
          <cell r="C995"/>
          <cell r="D995" t="str">
            <v>Radar mast removed and boat shrink wrapped, boat dispatched with test fuel only</v>
          </cell>
          <cell r="E995" t="str">
            <v>Démontage mât radar, hélices et préparation transport bateau emballé sans carburant sauf pour les tests</v>
          </cell>
          <cell r="F995" t="str">
            <v>Radarmast demontiert, Boot in Folie eingeschweißt, nur mit Minimum Kraftstoff betankt</v>
          </cell>
          <cell r="G995"/>
          <cell r="H995"/>
          <cell r="I995" t="str">
            <v>Radarmast verwijderd en jacht ingepakt, opgeleverd met minimale brandstof</v>
          </cell>
          <cell r="J995" t="str">
            <v>Desmontaje del mastil de radar, barco retractilado. Con combustible de prueba</v>
          </cell>
          <cell r="K995"/>
          <cell r="L995"/>
          <cell r="M995" t="str">
            <v>X</v>
          </cell>
          <cell r="N995">
            <v>1210.8870967741939</v>
          </cell>
          <cell r="P995">
            <v>650</v>
          </cell>
        </row>
        <row r="996">
          <cell r="A996" t="str">
            <v>F380.16XZ1001</v>
          </cell>
          <cell r="B996" t="str">
            <v>XZ1001</v>
          </cell>
          <cell r="C996"/>
          <cell r="D996" t="str">
            <v>Radar mast, props and dash removed, boat shrink wrapped, boat dispatched with test fuel only</v>
          </cell>
          <cell r="E996" t="str">
            <v>Démontage mât radar, hélices et préparation transport bateau emballé sans carburant sauf pour les tests</v>
          </cell>
          <cell r="F996" t="str">
            <v>Radarmast, Requisiten und Armaturenbrett demontiert, Boot in Folie eingeschweißt, nur mit Minimum Kraftstoff betankt</v>
          </cell>
          <cell r="G996"/>
          <cell r="H996"/>
          <cell r="I996" t="str">
            <v>Radarmast, schroeven en dashboard verwijderd en jacht ingepakt. Jacht opgeleverd met minimale brandstof</v>
          </cell>
          <cell r="J996" t="str">
            <v>Desmontaje del mastil de radar, helices y consola, barco retractilado.  Con combustible de prueba</v>
          </cell>
          <cell r="K996"/>
          <cell r="L996"/>
          <cell r="M996" t="str">
            <v>X</v>
          </cell>
          <cell r="N996">
            <v>1210.8870967741939</v>
          </cell>
          <cell r="P996">
            <v>650</v>
          </cell>
        </row>
        <row r="997">
          <cell r="A997" t="str">
            <v>F450.16XZ1001</v>
          </cell>
          <cell r="B997" t="str">
            <v>XZ1001</v>
          </cell>
          <cell r="C997"/>
          <cell r="D997" t="str">
            <v>Radar mast, props and dash removed, boat shrink wrapped, boat dispatched with test fuel only</v>
          </cell>
          <cell r="E997" t="str">
            <v>Démontage mât radar, hélices et préparation transport bateau emballé sans carburant sauf pour les tests</v>
          </cell>
          <cell r="F997" t="str">
            <v>Radarmast, Requisiten und Armaturenbrett demontiert, Boot in Folie eingeschweißt, nur mit Minimum Kraftstoff betankt</v>
          </cell>
          <cell r="G997"/>
          <cell r="H997"/>
          <cell r="I997" t="str">
            <v>Radarmast, schroeven en dashboard verwijderd en jacht ingepakt. Jacht opgeleverd met minimale brandstof</v>
          </cell>
          <cell r="J997" t="str">
            <v>Desmontaje del mastil de radar, helices y consola, barco retractilado. Con combustible de prueba</v>
          </cell>
          <cell r="K997"/>
          <cell r="L997"/>
          <cell r="M997" t="str">
            <v>X</v>
          </cell>
          <cell r="N997">
            <v>1210.8870967741939</v>
          </cell>
          <cell r="P997">
            <v>650</v>
          </cell>
        </row>
        <row r="998">
          <cell r="A998" t="str">
            <v>F530.16XZ1001</v>
          </cell>
          <cell r="B998" t="str">
            <v>XZ1001</v>
          </cell>
          <cell r="C998"/>
          <cell r="D998" t="str">
            <v>Boat shrink wrapped, boat dispatched with test fuel only</v>
          </cell>
          <cell r="E998" t="str">
            <v>Bateau avec protection plastic thermoformé avec essai moteur uniquement</v>
          </cell>
          <cell r="F998" t="str">
            <v>Boot in Folie eingeschweißt, nur mit Minimum Kraftstoff betankt</v>
          </cell>
          <cell r="G998"/>
          <cell r="H998"/>
          <cell r="I998" t="str">
            <v>Radarmast, schroeven en dashboard verwijderd en jacht ingepakt. Jacht opgeleverd met minimale brandstof</v>
          </cell>
          <cell r="J998" t="str">
            <v>Desmontaje del mastil de radar, helices y consola, barco retractilado. Con combustible de prueba</v>
          </cell>
          <cell r="K998"/>
          <cell r="L998"/>
          <cell r="M998" t="str">
            <v>X</v>
          </cell>
          <cell r="N998">
            <v>2887.5000000000005</v>
          </cell>
          <cell r="P998">
            <v>1550</v>
          </cell>
        </row>
        <row r="999">
          <cell r="A999" t="str">
            <v>S330.16XZ1001</v>
          </cell>
          <cell r="B999" t="str">
            <v>XZ1001</v>
          </cell>
          <cell r="C999"/>
          <cell r="D999" t="str">
            <v>Radar mast removed and boat shrink wrapped, boat dispatched with test fuel only</v>
          </cell>
          <cell r="E999" t="str">
            <v>Démontage mât radar, hélices et préparation transport bateau emballé sans carburant sauf pour les tests</v>
          </cell>
          <cell r="F999" t="str">
            <v>Radarmast, Requisiten und Armaturenbrett demontiert, Boot in Folie eingeschweißt, nur mit Minimum Kraftstoff betankt</v>
          </cell>
          <cell r="G999"/>
          <cell r="H999"/>
          <cell r="I999" t="str">
            <v>Radarmast verwijderd en jacht ingepakt, opgeleverd met minimale brandstof</v>
          </cell>
          <cell r="J999" t="str">
            <v>Desmontaje del mastil de radar, helices y consola, barco retractilado. Con combustible de prueba</v>
          </cell>
          <cell r="K999"/>
          <cell r="L999"/>
          <cell r="M999" t="str">
            <v>X</v>
          </cell>
          <cell r="N999">
            <v>1210.8870967741939</v>
          </cell>
          <cell r="P999">
            <v>650</v>
          </cell>
        </row>
        <row r="1000">
          <cell r="A1000" t="str">
            <v>S450.16XZ1001</v>
          </cell>
          <cell r="B1000" t="str">
            <v>XZ1001</v>
          </cell>
          <cell r="C1000"/>
          <cell r="D1000" t="str">
            <v>Radar mast and dash removed, boat shrink wrapped, boat will be dispatched with test fuel only</v>
          </cell>
          <cell r="E1000" t="str">
            <v>Démontage mât radar, hélices et préparation transport bateau emballé sans carburant sauf pour les tests</v>
          </cell>
          <cell r="F1000" t="str">
            <v>Radarmast, Requisiten und Armaturenbrett demontiert, Boot in Folie eingeschweißt, nur mit Minimum Kraftstoff betankt</v>
          </cell>
          <cell r="G1000"/>
          <cell r="H1000"/>
          <cell r="I1000" t="str">
            <v>Radarmast en dashboard verwijderd en jacht ingepakt. Jacht opgeleverd met minimale brandstof</v>
          </cell>
          <cell r="J1000" t="str">
            <v>Desmontaje del mastil de radar  y consola, barco retractilado. Con combustible de prueba</v>
          </cell>
          <cell r="K1000"/>
          <cell r="L1000"/>
          <cell r="M1000" t="str">
            <v>X</v>
          </cell>
          <cell r="N1000">
            <v>1024.5967741935485</v>
          </cell>
          <cell r="P1000">
            <v>550</v>
          </cell>
        </row>
        <row r="1001">
          <cell r="A1001" t="str">
            <v>C330.16XZ2001</v>
          </cell>
          <cell r="B1001" t="str">
            <v>XZ2001</v>
          </cell>
          <cell r="C1001"/>
          <cell r="D1001" t="str">
            <v>Loading on truck</v>
          </cell>
          <cell r="E1001" t="str">
            <v>Chargement sur camion</v>
          </cell>
          <cell r="F1001" t="str">
            <v>Verladen auf LKW</v>
          </cell>
          <cell r="G1001"/>
          <cell r="H1001"/>
          <cell r="I1001" t="str">
            <v>Handling voor transport op dieplader</v>
          </cell>
          <cell r="J1001" t="str">
            <v xml:space="preserve">Carga en camión  </v>
          </cell>
          <cell r="K1001"/>
          <cell r="L1001"/>
          <cell r="M1001" t="str">
            <v>X</v>
          </cell>
          <cell r="N1001">
            <v>1024.5967741935485</v>
          </cell>
          <cell r="P1001">
            <v>550</v>
          </cell>
        </row>
        <row r="1002">
          <cell r="A1002" t="str">
            <v>F380.16XZ2001</v>
          </cell>
          <cell r="B1002" t="str">
            <v>XZ2001</v>
          </cell>
          <cell r="C1002"/>
          <cell r="D1002" t="str">
            <v>Loading on truck</v>
          </cell>
          <cell r="E1002" t="str">
            <v>Chargement sur camion</v>
          </cell>
          <cell r="F1002" t="str">
            <v>Verladen auf LKW</v>
          </cell>
          <cell r="G1002"/>
          <cell r="H1002"/>
          <cell r="I1002" t="str">
            <v>Handling voor transport op dieplader</v>
          </cell>
          <cell r="J1002" t="str">
            <v xml:space="preserve">Carga en camión  </v>
          </cell>
          <cell r="K1002"/>
          <cell r="L1002"/>
          <cell r="M1002" t="str">
            <v>X</v>
          </cell>
          <cell r="N1002">
            <v>1024.5967741935485</v>
          </cell>
          <cell r="P1002">
            <v>550</v>
          </cell>
        </row>
        <row r="1003">
          <cell r="A1003" t="str">
            <v>F450.16XZ2001</v>
          </cell>
          <cell r="B1003" t="str">
            <v>XZ2001</v>
          </cell>
          <cell r="C1003"/>
          <cell r="D1003" t="str">
            <v>Loading on truck</v>
          </cell>
          <cell r="E1003" t="str">
            <v>Chargement sur camion</v>
          </cell>
          <cell r="F1003" t="str">
            <v>Verladen auf LKW</v>
          </cell>
          <cell r="G1003"/>
          <cell r="H1003"/>
          <cell r="I1003" t="str">
            <v>Handling voor transport op dieplader</v>
          </cell>
          <cell r="J1003" t="str">
            <v xml:space="preserve">Carga en camión  </v>
          </cell>
          <cell r="K1003"/>
          <cell r="L1003"/>
          <cell r="M1003" t="str">
            <v>X</v>
          </cell>
          <cell r="N1003">
            <v>838.30645161290329</v>
          </cell>
          <cell r="P1003">
            <v>450</v>
          </cell>
        </row>
        <row r="1004">
          <cell r="A1004" t="str">
            <v>F530.16XZ2001</v>
          </cell>
          <cell r="B1004" t="str">
            <v>XZ2001</v>
          </cell>
          <cell r="C1004"/>
          <cell r="D1004" t="str">
            <v>Loading on truck with disassembled fly deck parts, antennas and windshield</v>
          </cell>
          <cell r="E1004" t="str">
            <v>Chargement sur camion avec accessoires du flybridge démontés</v>
          </cell>
          <cell r="F1004" t="str">
            <v>Verladen auf LKW, mit zerlegten Dachteilen (Flybridge), Antenne und Windschutzscheibe</v>
          </cell>
          <cell r="G1004"/>
          <cell r="H1004"/>
          <cell r="I1004" t="str">
            <v>Handling voor transport op dieplader</v>
          </cell>
          <cell r="J1004" t="str">
            <v>Carga en camión  con desmontado piezas del Flybridge, antena y parabrisas</v>
          </cell>
          <cell r="K1004"/>
          <cell r="L1004"/>
          <cell r="M1004" t="str">
            <v>X</v>
          </cell>
          <cell r="N1004">
            <v>3446.3709677419361</v>
          </cell>
          <cell r="P1004">
            <v>1850</v>
          </cell>
        </row>
        <row r="1005">
          <cell r="A1005" t="str">
            <v>S330.16XZ2001</v>
          </cell>
          <cell r="B1005" t="str">
            <v>XZ2001</v>
          </cell>
          <cell r="C1005"/>
          <cell r="D1005" t="str">
            <v>Loading on truck</v>
          </cell>
          <cell r="E1005" t="str">
            <v>Chargement sur camion</v>
          </cell>
          <cell r="F1005" t="str">
            <v>Verladen auf LKW</v>
          </cell>
          <cell r="G1005"/>
          <cell r="H1005"/>
          <cell r="I1005" t="str">
            <v>Handling voor transport op dieplader</v>
          </cell>
          <cell r="J1005" t="str">
            <v xml:space="preserve">Carga en camión  </v>
          </cell>
          <cell r="K1005"/>
          <cell r="L1005"/>
          <cell r="M1005" t="str">
            <v>X</v>
          </cell>
          <cell r="N1005">
            <v>1024.5967741935485</v>
          </cell>
          <cell r="P1005">
            <v>550</v>
          </cell>
        </row>
        <row r="1006">
          <cell r="A1006" t="str">
            <v>S450.16XZ2001</v>
          </cell>
          <cell r="B1006" t="str">
            <v>XZ2001</v>
          </cell>
          <cell r="C1006"/>
          <cell r="D1006" t="str">
            <v>Loading on truck</v>
          </cell>
          <cell r="E1006" t="str">
            <v>Chargement sur camion</v>
          </cell>
          <cell r="F1006" t="str">
            <v>Verladen auf LKW</v>
          </cell>
          <cell r="G1006"/>
          <cell r="H1006"/>
          <cell r="I1006" t="str">
            <v>Handling voor transport op dieplader</v>
          </cell>
          <cell r="J1006" t="str">
            <v xml:space="preserve">Carga en camión  </v>
          </cell>
          <cell r="K1006"/>
          <cell r="L1006"/>
          <cell r="M1006" t="str">
            <v>X</v>
          </cell>
          <cell r="N1006">
            <v>1210.8870967741939</v>
          </cell>
          <cell r="P1006">
            <v>650</v>
          </cell>
        </row>
        <row r="1007">
          <cell r="A1007" t="str">
            <v>C330.16XZ2002</v>
          </cell>
          <cell r="B1007" t="str">
            <v>XZ2002</v>
          </cell>
          <cell r="C1007"/>
          <cell r="D1007" t="str">
            <v>Boat collected on water from Greifswald , fully built up, dispatched with test fuel only</v>
          </cell>
          <cell r="E1007" t="str">
            <v>Bateau livré à Greifswald, complétement monté et sans carburant sauf pour les tests.</v>
          </cell>
          <cell r="F1007" t="str">
            <v>Zuwasserlassen in Greifswald, fertig aufgebaut, Boot ist nur mit Minimum Kraftstoff betankt</v>
          </cell>
          <cell r="G1007"/>
          <cell r="H1007"/>
          <cell r="I1007" t="str">
            <v>Jacht te water in Greifswald, volledig opgebouwd, opgeleverd met minimale brandstof</v>
          </cell>
          <cell r="J1007" t="str">
            <v>Entrega del barco en Greifswald, montado,  entregado con combustible de prueba</v>
          </cell>
          <cell r="K1007"/>
          <cell r="L1007"/>
          <cell r="M1007" t="str">
            <v>X</v>
          </cell>
          <cell r="N1007">
            <v>2235.483870967742</v>
          </cell>
          <cell r="P1007">
            <v>1200</v>
          </cell>
        </row>
        <row r="1008">
          <cell r="A1008" t="str">
            <v>F380.16XZ2002</v>
          </cell>
          <cell r="B1008" t="str">
            <v>XZ2002</v>
          </cell>
          <cell r="C1008"/>
          <cell r="D1008" t="str">
            <v>Boat collected on water from Greifswald , fully built up, dispatched with test fuel only</v>
          </cell>
          <cell r="E1008" t="str">
            <v>Bateau livré à Greifswald, complétement monté et sans carburant sauf pour les tests.</v>
          </cell>
          <cell r="F1008" t="str">
            <v>Zuwasserlassen in Greifswald, fertig aufgebaut, Boot ist nur mit Minimum Kraftstoff betankt</v>
          </cell>
          <cell r="G1008"/>
          <cell r="H1008"/>
          <cell r="I1008" t="str">
            <v>Jacht te water in Greifswald, volledig opgebouwd, opegleverd met minimale brandstof</v>
          </cell>
          <cell r="J1008" t="str">
            <v>Entrega del barco en Greifswald, montado,  entregado con combustible de prueba</v>
          </cell>
          <cell r="K1008"/>
          <cell r="L1008"/>
          <cell r="M1008" t="str">
            <v>X</v>
          </cell>
          <cell r="N1008">
            <v>2328.6290322580649</v>
          </cell>
          <cell r="P1008">
            <v>1250</v>
          </cell>
        </row>
        <row r="1009">
          <cell r="A1009" t="str">
            <v>F450.16XZ2002</v>
          </cell>
          <cell r="B1009" t="str">
            <v>XZ2002</v>
          </cell>
          <cell r="C1009"/>
          <cell r="D1009" t="str">
            <v>Boat collected on water from Greifswald , fully built up, dispatched with test fuel only</v>
          </cell>
          <cell r="E1009" t="str">
            <v>Bateau livré à Greifswald, complétement monté et sans carburant sauf pour les tests.</v>
          </cell>
          <cell r="F1009" t="str">
            <v>Zuwasserlassen in Greifswald, fertig aufgebaut, Boot ist nur mit Minimum Kraftstoff betankt</v>
          </cell>
          <cell r="G1009"/>
          <cell r="H1009"/>
          <cell r="I1009" t="str">
            <v>Jacht te water in Greifswald, volledig opgebouwd, opegleverd met minimale brandstof</v>
          </cell>
          <cell r="J1009" t="str">
            <v>Entrega del barco en Greifswald, montado,  entregado con combustible de prueba</v>
          </cell>
          <cell r="K1009"/>
          <cell r="L1009"/>
          <cell r="M1009" t="str">
            <v>X</v>
          </cell>
          <cell r="N1009">
            <v>2701.2096774193551</v>
          </cell>
          <cell r="P1009">
            <v>1450</v>
          </cell>
        </row>
        <row r="1010">
          <cell r="A1010" t="str">
            <v>F530.16XZ2002</v>
          </cell>
          <cell r="B1010" t="str">
            <v>XZ2002</v>
          </cell>
          <cell r="C1010"/>
          <cell r="D1010" t="str">
            <v>Boat collected on water from Greifswald , fully built up, dispatched with test fuel only</v>
          </cell>
          <cell r="E1010" t="str">
            <v>Bateau livré à Greifswald, complétement monté et sans carburant sauf pour les tests.</v>
          </cell>
          <cell r="F1010" t="str">
            <v>Zuwasserlassen in Greifswald, fertig aufgebaut, Boot ist nur mit Minimum Kraftstoff betankt</v>
          </cell>
          <cell r="G1010"/>
          <cell r="H1010"/>
          <cell r="I1010" t="str">
            <v>Jacht te water in Greifswald, volledig opgebouwd, opegleverd met minimale brandstof</v>
          </cell>
          <cell r="J1010" t="str">
            <v>Entrega del barco en Greifswald, montado,  entregado con combustible de prueba</v>
          </cell>
          <cell r="K1010"/>
          <cell r="L1010"/>
          <cell r="M1010" t="str">
            <v>X</v>
          </cell>
          <cell r="N1010">
            <v>3260.0806451612907</v>
          </cell>
          <cell r="P1010">
            <v>1750</v>
          </cell>
        </row>
        <row r="1011">
          <cell r="A1011" t="str">
            <v>S330.16XZ2002</v>
          </cell>
          <cell r="B1011" t="str">
            <v>XZ2002</v>
          </cell>
          <cell r="C1011"/>
          <cell r="D1011" t="str">
            <v>Boat collected on water from Greifswald , fully built up, dispatched with test fuel only</v>
          </cell>
          <cell r="E1011" t="str">
            <v>Bateau livré à Greifswald, complétement monté et sans carburant sauf pour les tests</v>
          </cell>
          <cell r="F1011" t="str">
            <v>Zuwasserlassen in Greifswald, fertig aufgebaut, Boot ist nur mit Minimum Kraftstoff betankt</v>
          </cell>
          <cell r="G1011"/>
          <cell r="H1011"/>
          <cell r="I1011" t="str">
            <v>Jacht te water in Greifswald, volledig opgebouwd, opgeleverd met minimale brandstof</v>
          </cell>
          <cell r="J1011" t="str">
            <v>Entrega del barco en Greifswald, montado,  entregado con combustible de prueba</v>
          </cell>
          <cell r="K1011"/>
          <cell r="L1011"/>
          <cell r="M1011" t="str">
            <v>X</v>
          </cell>
          <cell r="N1011">
            <v>2235.483870967742</v>
          </cell>
          <cell r="P1011">
            <v>1200</v>
          </cell>
        </row>
        <row r="1012">
          <cell r="A1012" t="str">
            <v>S450.16XZ2002</v>
          </cell>
          <cell r="B1012" t="str">
            <v>XZ2002</v>
          </cell>
          <cell r="C1012"/>
          <cell r="D1012" t="str">
            <v>Boat collected on water from Greifswald , fully built up, dispatched with test fuel only</v>
          </cell>
          <cell r="E1012" t="str">
            <v>Bateau livré à Greifswald, complétement monté et sans carburant sauf pour les tests.</v>
          </cell>
          <cell r="F1012" t="str">
            <v>Zuwasserlassen in Greifswald, fertig aufgebaut, Boot ist nur mit Minimum Kraftstoff betankt</v>
          </cell>
          <cell r="G1012"/>
          <cell r="H1012"/>
          <cell r="I1012" t="str">
            <v>Jacht te water in Greifswald, volledig opgebouwd, opegleverd met minimale brandstof</v>
          </cell>
          <cell r="J1012" t="str">
            <v>Entrega del barco en Greifswald, montado,  entregado con combustible de prueba</v>
          </cell>
          <cell r="K1012"/>
          <cell r="L1012"/>
          <cell r="M1012" t="str">
            <v>X</v>
          </cell>
          <cell r="N1012">
            <v>2701.2096774193551</v>
          </cell>
          <cell r="P1012">
            <v>1450</v>
          </cell>
        </row>
        <row r="1013">
          <cell r="A1013" t="str">
            <v>C330.16XZ2010</v>
          </cell>
          <cell r="B1013" t="str">
            <v>XZ2010</v>
          </cell>
          <cell r="C1013"/>
          <cell r="D1013" t="str">
            <v>Cradle for overseas transport</v>
          </cell>
          <cell r="E1013" t="str">
            <v>Ber de transport Maritime</v>
          </cell>
          <cell r="F1013" t="str">
            <v>Transportgestell für Überseeverschiffung</v>
          </cell>
          <cell r="G1013"/>
          <cell r="H1013"/>
          <cell r="I1013" t="str">
            <v>Bootbok/cradle voor zee transport</v>
          </cell>
          <cell r="J1013" t="str">
            <v>Cradle for sea transport</v>
          </cell>
          <cell r="K1013"/>
          <cell r="L1013"/>
          <cell r="M1013" t="str">
            <v>X</v>
          </cell>
          <cell r="N1013">
            <v>5402.4193548387102</v>
          </cell>
          <cell r="P1013">
            <v>2900</v>
          </cell>
        </row>
        <row r="1014">
          <cell r="A1014" t="str">
            <v>F380.16XZ2010</v>
          </cell>
          <cell r="B1014" t="str">
            <v>XZ2010</v>
          </cell>
          <cell r="C1014"/>
          <cell r="D1014" t="str">
            <v>Cradle for overseas transport</v>
          </cell>
          <cell r="E1014" t="str">
            <v>Ber de transport Maritime</v>
          </cell>
          <cell r="F1014" t="str">
            <v>Transportgestell für Überseeverschiffung</v>
          </cell>
          <cell r="G1014"/>
          <cell r="H1014"/>
          <cell r="I1014" t="str">
            <v>Cradle for sea transport</v>
          </cell>
          <cell r="J1014" t="str">
            <v>Cradle for sea transport</v>
          </cell>
          <cell r="K1014"/>
          <cell r="L1014"/>
          <cell r="M1014" t="str">
            <v>X</v>
          </cell>
          <cell r="N1014">
            <v>5402.4193548387102</v>
          </cell>
          <cell r="P1014">
            <v>2900</v>
          </cell>
        </row>
        <row r="1015">
          <cell r="A1015" t="str">
            <v>F450.16XZ2010</v>
          </cell>
          <cell r="B1015" t="str">
            <v>XZ2010</v>
          </cell>
          <cell r="C1015"/>
          <cell r="D1015" t="str">
            <v>Cradle for overseas transport</v>
          </cell>
          <cell r="E1015" t="str">
            <v>Ber de transport Maritime</v>
          </cell>
          <cell r="F1015" t="str">
            <v>Transportgestell für Überseeverschiffung</v>
          </cell>
          <cell r="G1015"/>
          <cell r="H1015"/>
          <cell r="I1015" t="str">
            <v>Cradle for sea transport</v>
          </cell>
          <cell r="J1015" t="str">
            <v>Cradle for sea transport</v>
          </cell>
          <cell r="K1015"/>
          <cell r="L1015"/>
          <cell r="M1015" t="str">
            <v>X</v>
          </cell>
          <cell r="N1015">
            <v>5402.4193548387102</v>
          </cell>
          <cell r="P1015">
            <v>2900</v>
          </cell>
        </row>
        <row r="1016">
          <cell r="A1016" t="str">
            <v>F530.16XZ2010</v>
          </cell>
          <cell r="B1016" t="str">
            <v>XZ2010</v>
          </cell>
          <cell r="C1016"/>
          <cell r="D1016" t="str">
            <v>Cradle for oversea transport</v>
          </cell>
          <cell r="E1016" t="str">
            <v>Ber de transport Maritime</v>
          </cell>
          <cell r="F1016" t="str">
            <v>Transportgestell für Überseeverschiffung</v>
          </cell>
          <cell r="G1016"/>
          <cell r="H1016"/>
          <cell r="I1016" t="str">
            <v>Cradle for sea transport</v>
          </cell>
          <cell r="J1016" t="str">
            <v>Cradle for sea transport</v>
          </cell>
          <cell r="K1016"/>
          <cell r="L1016"/>
          <cell r="M1016" t="str">
            <v>X</v>
          </cell>
          <cell r="N1016">
            <v>5402.4193548387102</v>
          </cell>
          <cell r="P1016">
            <v>2900</v>
          </cell>
        </row>
        <row r="1017">
          <cell r="A1017" t="str">
            <v>S330.16XZ2010</v>
          </cell>
          <cell r="B1017" t="str">
            <v>XZ2010</v>
          </cell>
          <cell r="C1017"/>
          <cell r="D1017" t="str">
            <v>Cradle for overseas transport</v>
          </cell>
          <cell r="E1017" t="str">
            <v>Ber de transport Maritime</v>
          </cell>
          <cell r="F1017" t="str">
            <v>Transportgestell für Überseeverschiffung</v>
          </cell>
          <cell r="G1017"/>
          <cell r="H1017"/>
          <cell r="I1017" t="str">
            <v>Bootbok/cradle voor zee transport</v>
          </cell>
          <cell r="J1017" t="str">
            <v>Cradle for sea transport</v>
          </cell>
          <cell r="K1017"/>
          <cell r="L1017"/>
          <cell r="M1017" t="str">
            <v>X</v>
          </cell>
          <cell r="N1017">
            <v>5402.4193548387102</v>
          </cell>
          <cell r="P1017">
            <v>2900</v>
          </cell>
        </row>
        <row r="1018">
          <cell r="A1018" t="str">
            <v>S450.16XZ2010</v>
          </cell>
          <cell r="B1018" t="str">
            <v>XZ2010</v>
          </cell>
          <cell r="C1018"/>
          <cell r="D1018" t="str">
            <v>Cradle for overseas transport</v>
          </cell>
          <cell r="E1018" t="str">
            <v>Ber de transport Maritime</v>
          </cell>
          <cell r="F1018" t="str">
            <v>Transportgestell für Überseeverschiffung</v>
          </cell>
          <cell r="G1018"/>
          <cell r="H1018"/>
          <cell r="I1018" t="str">
            <v>Cradle for sea transport</v>
          </cell>
          <cell r="J1018" t="str">
            <v>Cradle for sea transport</v>
          </cell>
          <cell r="K1018"/>
          <cell r="L1018"/>
          <cell r="M1018" t="str">
            <v>X</v>
          </cell>
          <cell r="N1018">
            <v>5402.4193548387102</v>
          </cell>
          <cell r="P1018">
            <v>2900</v>
          </cell>
        </row>
        <row r="1019">
          <cell r="A1019" t="str">
            <v>F450.16XZ2011</v>
          </cell>
          <cell r="B1019" t="str">
            <v>XZ2011</v>
          </cell>
          <cell r="C1019"/>
          <cell r="D1019" t="str">
            <v>IPS Pods removable, loading separatley on truck</v>
          </cell>
          <cell r="E1019" t="str">
            <v>Démontage ipod posés sur camion</v>
          </cell>
          <cell r="F1019" t="str">
            <v>IPS Pods abgebaut für separate Verladung auf LKW</v>
          </cell>
          <cell r="G1019"/>
          <cell r="H1019"/>
          <cell r="I1019" t="str">
            <v>IPS Pods verwijderd, worden gescheiden op dieplader geladen</v>
          </cell>
          <cell r="J1019" t="str">
            <v xml:space="preserve">Pods IPS desmontados , cargados separadamente en camion </v>
          </cell>
          <cell r="K1019"/>
          <cell r="L1019"/>
          <cell r="M1019" t="str">
            <v>X</v>
          </cell>
          <cell r="N1019">
            <v>3725.8064516129039</v>
          </cell>
          <cell r="P1019">
            <v>2000</v>
          </cell>
        </row>
        <row r="1020">
          <cell r="A1020" t="str">
            <v>F530.16XZ2011</v>
          </cell>
          <cell r="B1020" t="str">
            <v>XZ2011</v>
          </cell>
          <cell r="C1020"/>
          <cell r="D1020" t="str">
            <v>IPS Pods removable, loading separatley on truck</v>
          </cell>
          <cell r="E1020" t="str">
            <v>Démontage ipod posés sur camion</v>
          </cell>
          <cell r="F1020" t="str">
            <v>IPS Pods abgebaut für separate Verladung auf LKW</v>
          </cell>
          <cell r="G1020"/>
          <cell r="H1020"/>
          <cell r="I1020" t="str">
            <v>IPS Pods verwijderd, worden gescheiden op dieplader geladen</v>
          </cell>
          <cell r="J1020" t="str">
            <v xml:space="preserve">Pods IPS desmontados , cargados separadamente en camion </v>
          </cell>
          <cell r="K1020"/>
          <cell r="L1020"/>
          <cell r="M1020" t="str">
            <v>X</v>
          </cell>
          <cell r="N1020">
            <v>3725.8064516129039</v>
          </cell>
          <cell r="P1020">
            <v>2000</v>
          </cell>
        </row>
        <row r="1021">
          <cell r="A1021" t="str">
            <v>S450.16XZ2011</v>
          </cell>
          <cell r="B1021" t="str">
            <v>XZ2011</v>
          </cell>
          <cell r="C1021"/>
          <cell r="D1021" t="str">
            <v>IPS Pods removable, loading separatley on truck</v>
          </cell>
          <cell r="E1021" t="str">
            <v>Démontage ipod posés sur camion</v>
          </cell>
          <cell r="F1021" t="str">
            <v>IPS Pods abgebaut für separate Verladung auf LKW</v>
          </cell>
          <cell r="G1021"/>
          <cell r="H1021"/>
          <cell r="I1021" t="str">
            <v>IPS Pods verwijderd, worden gescheiden op dieplader geladen</v>
          </cell>
          <cell r="J1021" t="str">
            <v xml:space="preserve">Pods IPS desmontados , cargados separadamente en camion </v>
          </cell>
          <cell r="K1021"/>
          <cell r="L1021"/>
          <cell r="M1021" t="str">
            <v>X</v>
          </cell>
          <cell r="N1021">
            <v>3725.8064516129039</v>
          </cell>
          <cell r="P1021">
            <v>2000</v>
          </cell>
        </row>
        <row r="1022">
          <cell r="A1022" t="str">
            <v>C330.16XZ4000</v>
          </cell>
          <cell r="B1022" t="str">
            <v>XZ4000</v>
          </cell>
          <cell r="C1022"/>
          <cell r="D1022" t="str">
            <v>Declaration of Conformity</v>
          </cell>
          <cell r="E1022" t="str">
            <v>Declaration of Conformity</v>
          </cell>
          <cell r="F1022" t="str">
            <v>Konformitätserklärung</v>
          </cell>
          <cell r="G1022"/>
          <cell r="H1022"/>
          <cell r="I1022"/>
          <cell r="J1022" t="str">
            <v>Declaration of Conformity</v>
          </cell>
          <cell r="K1022" t="str">
            <v>X</v>
          </cell>
          <cell r="L1022"/>
          <cell r="M1022"/>
          <cell r="N1022" t="str">
            <v>Standard</v>
          </cell>
          <cell r="P1022" t="str">
            <v>standard</v>
          </cell>
        </row>
        <row r="1023">
          <cell r="A1023" t="str">
            <v>F380.16XZ4000</v>
          </cell>
          <cell r="B1023" t="str">
            <v>XZ4000</v>
          </cell>
          <cell r="C1023"/>
          <cell r="D1023" t="str">
            <v>Declaration of Conformity</v>
          </cell>
          <cell r="E1023" t="str">
            <v>Declaration of Conformity</v>
          </cell>
          <cell r="F1023" t="str">
            <v>Konformitätserklärung</v>
          </cell>
          <cell r="G1023"/>
          <cell r="H1023"/>
          <cell r="I1023"/>
          <cell r="J1023" t="str">
            <v>Declaration of Conformity</v>
          </cell>
          <cell r="K1023" t="str">
            <v>X</v>
          </cell>
          <cell r="L1023"/>
          <cell r="M1023"/>
          <cell r="N1023" t="str">
            <v>Standard</v>
          </cell>
          <cell r="P1023" t="str">
            <v>standard</v>
          </cell>
        </row>
        <row r="1024">
          <cell r="A1024" t="str">
            <v>F380.16XZ4000</v>
          </cell>
          <cell r="B1024" t="str">
            <v>XZ4000</v>
          </cell>
          <cell r="C1024"/>
          <cell r="D1024" t="str">
            <v>Declaration of Conformity</v>
          </cell>
          <cell r="E1024" t="str">
            <v>Moustiquaires 6 aux hublots &amp; panneau de pont avant</v>
          </cell>
          <cell r="F1024" t="str">
            <v>Fliegengitter, 6 Bullaugen und Luken Netze</v>
          </cell>
          <cell r="G1024"/>
          <cell r="H1024"/>
          <cell r="I1024"/>
          <cell r="J1024" t="str">
            <v>Tela mosquitera. 6 portillos y escotilla de Proa</v>
          </cell>
          <cell r="K1024" t="str">
            <v>X</v>
          </cell>
          <cell r="L1024"/>
          <cell r="M1024"/>
          <cell r="N1024" t="str">
            <v>Standard</v>
          </cell>
          <cell r="P1024" t="str">
            <v>standard</v>
          </cell>
        </row>
        <row r="1025">
          <cell r="A1025" t="str">
            <v>S330.16XZ4000</v>
          </cell>
          <cell r="B1025" t="str">
            <v>XZ4000</v>
          </cell>
          <cell r="C1025"/>
          <cell r="D1025" t="str">
            <v>Declaration of Conformity</v>
          </cell>
          <cell r="E1025" t="str">
            <v>Declaration of Conformity</v>
          </cell>
          <cell r="F1025" t="str">
            <v>Konformitätserklärung</v>
          </cell>
          <cell r="G1025"/>
          <cell r="H1025"/>
          <cell r="I1025"/>
          <cell r="J1025" t="str">
            <v>Declaration of Conformity</v>
          </cell>
          <cell r="K1025" t="str">
            <v>X</v>
          </cell>
          <cell r="L1025"/>
          <cell r="M1025"/>
          <cell r="N1025" t="str">
            <v>Standard</v>
          </cell>
          <cell r="P1025" t="str">
            <v>standard</v>
          </cell>
        </row>
        <row r="1026">
          <cell r="A1026" t="str">
            <v>S450.16XZ4000</v>
          </cell>
          <cell r="B1026" t="str">
            <v>XZ4000</v>
          </cell>
          <cell r="C1026"/>
          <cell r="D1026" t="str">
            <v>Declaration of Conformity</v>
          </cell>
          <cell r="E1026" t="str">
            <v>Declaration of Conformity</v>
          </cell>
          <cell r="F1026" t="str">
            <v>Konformitätserklärung</v>
          </cell>
          <cell r="G1026"/>
          <cell r="H1026"/>
          <cell r="I1026"/>
          <cell r="J1026" t="str">
            <v>Declaration of Conformity</v>
          </cell>
          <cell r="K1026" t="str">
            <v>X</v>
          </cell>
          <cell r="L1026"/>
          <cell r="M1026"/>
          <cell r="N1026" t="str">
            <v>Standard</v>
          </cell>
          <cell r="P1026" t="str">
            <v>standard</v>
          </cell>
        </row>
        <row r="1027">
          <cell r="A1027" t="str">
            <v>C330.16XZ4005</v>
          </cell>
          <cell r="B1027" t="str">
            <v>XZ4005</v>
          </cell>
          <cell r="C1027"/>
          <cell r="D1027" t="str">
            <v>Safety manual</v>
          </cell>
          <cell r="E1027" t="str">
            <v>Safety manual</v>
          </cell>
          <cell r="F1027" t="str">
            <v>Handbuch</v>
          </cell>
          <cell r="G1027"/>
          <cell r="H1027"/>
          <cell r="I1027"/>
          <cell r="J1027" t="str">
            <v>Safety manual</v>
          </cell>
          <cell r="K1027" t="str">
            <v>X</v>
          </cell>
          <cell r="L1027"/>
          <cell r="M1027"/>
          <cell r="N1027" t="str">
            <v>Standard</v>
          </cell>
          <cell r="P1027" t="str">
            <v>standard</v>
          </cell>
        </row>
        <row r="1028">
          <cell r="A1028" t="str">
            <v>F380.16XZ4005</v>
          </cell>
          <cell r="B1028" t="str">
            <v>XZ4005</v>
          </cell>
          <cell r="C1028"/>
          <cell r="D1028" t="str">
            <v>Safety manual</v>
          </cell>
          <cell r="E1028" t="str">
            <v>Safety manual</v>
          </cell>
          <cell r="F1028" t="str">
            <v>Handbuch</v>
          </cell>
          <cell r="G1028"/>
          <cell r="H1028"/>
          <cell r="I1028"/>
          <cell r="J1028" t="str">
            <v>Safety manual</v>
          </cell>
          <cell r="K1028" t="str">
            <v>X</v>
          </cell>
          <cell r="L1028"/>
          <cell r="M1028"/>
          <cell r="N1028" t="str">
            <v>Standard</v>
          </cell>
          <cell r="P1028" t="str">
            <v>standard</v>
          </cell>
        </row>
        <row r="1029">
          <cell r="A1029" t="str">
            <v>S330.16XZ4005</v>
          </cell>
          <cell r="B1029" t="str">
            <v>XZ4005</v>
          </cell>
          <cell r="C1029"/>
          <cell r="D1029" t="str">
            <v>Safety manual</v>
          </cell>
          <cell r="E1029" t="str">
            <v>Safety manual</v>
          </cell>
          <cell r="F1029" t="str">
            <v>Handbuch</v>
          </cell>
          <cell r="G1029"/>
          <cell r="H1029"/>
          <cell r="I1029"/>
          <cell r="J1029" t="str">
            <v>Safety manual</v>
          </cell>
          <cell r="K1029" t="str">
            <v>X</v>
          </cell>
          <cell r="L1029"/>
          <cell r="M1029"/>
          <cell r="N1029" t="str">
            <v>Standard</v>
          </cell>
          <cell r="P1029" t="str">
            <v>standard</v>
          </cell>
        </row>
        <row r="1030">
          <cell r="A1030" t="str">
            <v>S450.16XZ4005</v>
          </cell>
          <cell r="B1030" t="str">
            <v>XZ4005</v>
          </cell>
          <cell r="C1030"/>
          <cell r="D1030" t="str">
            <v>Safety manual</v>
          </cell>
          <cell r="E1030" t="str">
            <v>Safety manual</v>
          </cell>
          <cell r="F1030" t="str">
            <v>Handbuch</v>
          </cell>
          <cell r="G1030"/>
          <cell r="H1030"/>
          <cell r="I1030"/>
          <cell r="J1030" t="str">
            <v>Safety manual</v>
          </cell>
          <cell r="K1030" t="str">
            <v>X</v>
          </cell>
          <cell r="L1030"/>
          <cell r="M1030"/>
          <cell r="N1030" t="str">
            <v>Standard</v>
          </cell>
          <cell r="P1030" t="str">
            <v>standard</v>
          </cell>
        </row>
        <row r="1031">
          <cell r="A1031" t="str">
            <v>C330.16XZ4010</v>
          </cell>
          <cell r="B1031" t="str">
            <v>XZ4010</v>
          </cell>
          <cell r="C1031"/>
          <cell r="D1031" t="str">
            <v>Builder´s Certificate</v>
          </cell>
          <cell r="E1031" t="str">
            <v>Builder´s Certificate</v>
          </cell>
          <cell r="F1031" t="str">
            <v>Bootsbau Zertifikat</v>
          </cell>
          <cell r="G1031"/>
          <cell r="H1031"/>
          <cell r="I1031"/>
          <cell r="J1031" t="str">
            <v>Builder´s Certificate</v>
          </cell>
          <cell r="K1031" t="str">
            <v>X</v>
          </cell>
          <cell r="L1031"/>
          <cell r="M1031"/>
          <cell r="N1031" t="str">
            <v>Standard</v>
          </cell>
          <cell r="P1031" t="str">
            <v>standard</v>
          </cell>
        </row>
        <row r="1032">
          <cell r="A1032" t="str">
            <v>F380.16XZ4010</v>
          </cell>
          <cell r="B1032" t="str">
            <v>XZ4010</v>
          </cell>
          <cell r="C1032"/>
          <cell r="D1032" t="str">
            <v>Builder´s Certificate</v>
          </cell>
          <cell r="E1032" t="str">
            <v>Builder´s Certificate</v>
          </cell>
          <cell r="F1032" t="str">
            <v>Bootsbau Zertifikat</v>
          </cell>
          <cell r="G1032"/>
          <cell r="H1032"/>
          <cell r="I1032"/>
          <cell r="J1032" t="str">
            <v>Builder´s Certificate</v>
          </cell>
          <cell r="K1032" t="str">
            <v>X</v>
          </cell>
          <cell r="L1032"/>
          <cell r="M1032"/>
          <cell r="N1032" t="str">
            <v>Standard</v>
          </cell>
          <cell r="P1032" t="str">
            <v>standard</v>
          </cell>
        </row>
        <row r="1033">
          <cell r="A1033" t="str">
            <v>S330.16XZ4010</v>
          </cell>
          <cell r="B1033" t="str">
            <v>XZ4010</v>
          </cell>
          <cell r="C1033"/>
          <cell r="D1033" t="str">
            <v>Builder´s Certificate</v>
          </cell>
          <cell r="E1033" t="str">
            <v>Builder´s Certificate</v>
          </cell>
          <cell r="F1033" t="str">
            <v>Bootsbau Zertifikat</v>
          </cell>
          <cell r="G1033"/>
          <cell r="H1033"/>
          <cell r="I1033"/>
          <cell r="J1033" t="str">
            <v>Builder´s Certificate</v>
          </cell>
          <cell r="K1033" t="str">
            <v>X</v>
          </cell>
          <cell r="L1033"/>
          <cell r="M1033"/>
          <cell r="N1033" t="str">
            <v>Standard</v>
          </cell>
          <cell r="P1033" t="str">
            <v>standard</v>
          </cell>
        </row>
        <row r="1034">
          <cell r="A1034" t="str">
            <v>S450.16XZ4010</v>
          </cell>
          <cell r="B1034" t="str">
            <v>XZ4010</v>
          </cell>
          <cell r="C1034"/>
          <cell r="D1034" t="str">
            <v>Builder´s Certificate</v>
          </cell>
          <cell r="E1034" t="str">
            <v>Builder´s Certificate</v>
          </cell>
          <cell r="F1034" t="str">
            <v>Bootsbau Zertifikat</v>
          </cell>
          <cell r="G1034"/>
          <cell r="H1034"/>
          <cell r="I1034"/>
          <cell r="J1034" t="str">
            <v>Builder´s Certificate</v>
          </cell>
          <cell r="K1034" t="str">
            <v>X</v>
          </cell>
          <cell r="L1034"/>
          <cell r="M1034"/>
          <cell r="N1034" t="str">
            <v>Standard</v>
          </cell>
          <cell r="P1034" t="str">
            <v>standard</v>
          </cell>
        </row>
        <row r="1035">
          <cell r="A1035" t="str">
            <v>C330.16XZ4011</v>
          </cell>
          <cell r="B1035" t="str">
            <v>XZ4011</v>
          </cell>
          <cell r="C1035"/>
          <cell r="D1035" t="str">
            <v>Builder´s Certificate with apostille</v>
          </cell>
          <cell r="E1035" t="str">
            <v>Builder´s Certificate with apostille</v>
          </cell>
          <cell r="F1035" t="str">
            <v>Bootsbau Zertifikat mit Apostille</v>
          </cell>
          <cell r="G1035"/>
          <cell r="H1035"/>
          <cell r="I1035"/>
          <cell r="J1035" t="str">
            <v>Builder´s Certificate with apostille</v>
          </cell>
          <cell r="K1035"/>
          <cell r="L1035" t="str">
            <v>X</v>
          </cell>
          <cell r="M1035"/>
          <cell r="N1035">
            <v>326.00806451612908</v>
          </cell>
          <cell r="P1035">
            <v>175</v>
          </cell>
        </row>
        <row r="1036">
          <cell r="A1036" t="str">
            <v>F380.16XZ4011</v>
          </cell>
          <cell r="B1036" t="str">
            <v>XZ4011</v>
          </cell>
          <cell r="C1036"/>
          <cell r="D1036" t="str">
            <v>Builder´s Certificate with apostille</v>
          </cell>
          <cell r="E1036" t="str">
            <v>Builder´s Certificate with apostille</v>
          </cell>
          <cell r="F1036" t="str">
            <v>Bootsbau Zertifikat mit Apostille</v>
          </cell>
          <cell r="G1036"/>
          <cell r="H1036"/>
          <cell r="I1036"/>
          <cell r="J1036" t="str">
            <v>Builder´s Certificate with apostille</v>
          </cell>
          <cell r="K1036"/>
          <cell r="L1036" t="str">
            <v>X</v>
          </cell>
          <cell r="M1036"/>
          <cell r="N1036">
            <v>326.00806451612908</v>
          </cell>
          <cell r="P1036">
            <v>175</v>
          </cell>
        </row>
        <row r="1037">
          <cell r="A1037" t="str">
            <v>S330.16XZ4011</v>
          </cell>
          <cell r="B1037" t="str">
            <v>XZ4011</v>
          </cell>
          <cell r="C1037"/>
          <cell r="D1037" t="str">
            <v>Builder´s Certificate with apostille</v>
          </cell>
          <cell r="E1037" t="str">
            <v>Builder´s Certificate with apostille</v>
          </cell>
          <cell r="F1037" t="str">
            <v>Bootsbau Zertifikat mit Apostille</v>
          </cell>
          <cell r="G1037"/>
          <cell r="H1037"/>
          <cell r="I1037"/>
          <cell r="J1037" t="str">
            <v>Builder´s Certificate with apostille</v>
          </cell>
          <cell r="K1037"/>
          <cell r="L1037" t="str">
            <v>X</v>
          </cell>
          <cell r="M1037"/>
          <cell r="N1037">
            <v>326.00806451612908</v>
          </cell>
          <cell r="P1037">
            <v>175</v>
          </cell>
        </row>
        <row r="1038">
          <cell r="A1038" t="str">
            <v>S450.16XZ4011</v>
          </cell>
          <cell r="B1038" t="str">
            <v>XZ4011</v>
          </cell>
          <cell r="C1038"/>
          <cell r="D1038" t="str">
            <v>Builder´s Certificate with apostille</v>
          </cell>
          <cell r="E1038" t="str">
            <v>Builder´s Certificate with apostille</v>
          </cell>
          <cell r="F1038" t="str">
            <v>Bootsbau Zertifikat mit Apostille</v>
          </cell>
          <cell r="G1038"/>
          <cell r="H1038"/>
          <cell r="I1038"/>
          <cell r="J1038" t="str">
            <v>Builder´s Certificate with apostille</v>
          </cell>
          <cell r="K1038"/>
          <cell r="L1038" t="str">
            <v>X</v>
          </cell>
          <cell r="M1038"/>
          <cell r="N1038">
            <v>326.00806451612908</v>
          </cell>
          <cell r="P1038">
            <v>175</v>
          </cell>
        </row>
        <row r="1039">
          <cell r="A1039" t="str">
            <v>C330.16XZ4020</v>
          </cell>
          <cell r="B1039" t="str">
            <v>XZ4020</v>
          </cell>
          <cell r="C1039"/>
          <cell r="D1039" t="str">
            <v>Non-registration</v>
          </cell>
          <cell r="E1039" t="str">
            <v>Non-registration</v>
          </cell>
          <cell r="F1039" t="str">
            <v>Negativbescheinigung</v>
          </cell>
          <cell r="G1039"/>
          <cell r="H1039"/>
          <cell r="I1039"/>
          <cell r="J1039" t="str">
            <v>Non-registration</v>
          </cell>
          <cell r="K1039"/>
          <cell r="L1039"/>
          <cell r="M1039" t="str">
            <v>X</v>
          </cell>
          <cell r="N1039">
            <v>232.86290322580649</v>
          </cell>
          <cell r="P1039">
            <v>125</v>
          </cell>
        </row>
        <row r="1040">
          <cell r="A1040" t="str">
            <v>F380.16XZ4020</v>
          </cell>
          <cell r="B1040" t="str">
            <v>XZ4020</v>
          </cell>
          <cell r="C1040"/>
          <cell r="D1040" t="str">
            <v>Non-registration</v>
          </cell>
          <cell r="E1040" t="str">
            <v>Non-registration</v>
          </cell>
          <cell r="F1040" t="str">
            <v>Negativbescheinigung</v>
          </cell>
          <cell r="G1040"/>
          <cell r="H1040"/>
          <cell r="I1040"/>
          <cell r="J1040" t="str">
            <v>Non-registration</v>
          </cell>
          <cell r="K1040"/>
          <cell r="L1040"/>
          <cell r="M1040" t="str">
            <v>X</v>
          </cell>
          <cell r="N1040">
            <v>232.86290322580649</v>
          </cell>
          <cell r="P1040">
            <v>125</v>
          </cell>
        </row>
        <row r="1041">
          <cell r="A1041" t="str">
            <v>S330.16XZ4020</v>
          </cell>
          <cell r="B1041" t="str">
            <v>XZ4020</v>
          </cell>
          <cell r="C1041"/>
          <cell r="D1041" t="str">
            <v>Non-registration</v>
          </cell>
          <cell r="E1041" t="str">
            <v>Non-registration</v>
          </cell>
          <cell r="F1041" t="str">
            <v>Negativbescheinigung</v>
          </cell>
          <cell r="G1041"/>
          <cell r="H1041"/>
          <cell r="I1041"/>
          <cell r="J1041" t="str">
            <v>Non-registration</v>
          </cell>
          <cell r="K1041"/>
          <cell r="L1041"/>
          <cell r="M1041" t="str">
            <v>X</v>
          </cell>
          <cell r="N1041">
            <v>232.86290322580649</v>
          </cell>
          <cell r="P1041">
            <v>125</v>
          </cell>
        </row>
        <row r="1042">
          <cell r="A1042" t="str">
            <v>S450.16XZ4020</v>
          </cell>
          <cell r="B1042" t="str">
            <v>XZ4020</v>
          </cell>
          <cell r="C1042"/>
          <cell r="D1042" t="str">
            <v>Non-registration</v>
          </cell>
          <cell r="E1042" t="str">
            <v>Non-registration</v>
          </cell>
          <cell r="F1042" t="str">
            <v>Negativbescheinigung</v>
          </cell>
          <cell r="G1042"/>
          <cell r="H1042"/>
          <cell r="I1042"/>
          <cell r="J1042" t="str">
            <v>Non-registration</v>
          </cell>
          <cell r="K1042"/>
          <cell r="L1042"/>
          <cell r="M1042" t="str">
            <v>X</v>
          </cell>
          <cell r="N1042">
            <v>232.86290322580649</v>
          </cell>
          <cell r="P1042">
            <v>125</v>
          </cell>
        </row>
        <row r="1043">
          <cell r="A1043" t="str">
            <v>C330.16XZ4021</v>
          </cell>
          <cell r="B1043" t="str">
            <v>XZ4021</v>
          </cell>
          <cell r="C1043"/>
          <cell r="D1043" t="str">
            <v>Non-registration with apostille</v>
          </cell>
          <cell r="E1043" t="str">
            <v>Non-registration with apostille</v>
          </cell>
          <cell r="F1043" t="str">
            <v>Negativbescheinigung mit Apostille</v>
          </cell>
          <cell r="G1043"/>
          <cell r="H1043"/>
          <cell r="I1043"/>
          <cell r="J1043" t="str">
            <v>Non-registration with apostille</v>
          </cell>
          <cell r="K1043"/>
          <cell r="L1043"/>
          <cell r="M1043" t="str">
            <v>X</v>
          </cell>
          <cell r="N1043">
            <v>326.00806451612908</v>
          </cell>
          <cell r="P1043">
            <v>175</v>
          </cell>
        </row>
        <row r="1044">
          <cell r="A1044" t="str">
            <v>F380.16XZ4021</v>
          </cell>
          <cell r="B1044" t="str">
            <v>XZ4021</v>
          </cell>
          <cell r="C1044"/>
          <cell r="D1044" t="str">
            <v>Non-registration with apostille</v>
          </cell>
          <cell r="E1044" t="str">
            <v>Non-registration with apostille</v>
          </cell>
          <cell r="F1044" t="str">
            <v>Negativbescheinigung mit Apostille</v>
          </cell>
          <cell r="G1044"/>
          <cell r="H1044"/>
          <cell r="I1044"/>
          <cell r="J1044" t="str">
            <v>Non-registration with apostille</v>
          </cell>
          <cell r="K1044"/>
          <cell r="L1044"/>
          <cell r="M1044" t="str">
            <v>X</v>
          </cell>
          <cell r="N1044">
            <v>326.00806451612908</v>
          </cell>
          <cell r="P1044">
            <v>175</v>
          </cell>
        </row>
        <row r="1045">
          <cell r="A1045" t="str">
            <v>S330.16XZ4021</v>
          </cell>
          <cell r="B1045" t="str">
            <v>XZ4021</v>
          </cell>
          <cell r="C1045"/>
          <cell r="D1045" t="str">
            <v>Non-registration with apostille</v>
          </cell>
          <cell r="E1045" t="str">
            <v>Non-registration with apostille</v>
          </cell>
          <cell r="F1045" t="str">
            <v>Negativbescheinigung mit Apostille</v>
          </cell>
          <cell r="G1045"/>
          <cell r="H1045"/>
          <cell r="I1045"/>
          <cell r="J1045" t="str">
            <v>Non-registration with apostille</v>
          </cell>
          <cell r="K1045"/>
          <cell r="L1045"/>
          <cell r="M1045" t="str">
            <v>X</v>
          </cell>
          <cell r="N1045">
            <v>326.00806451612908</v>
          </cell>
          <cell r="P1045">
            <v>175</v>
          </cell>
        </row>
        <row r="1046">
          <cell r="A1046" t="str">
            <v>S450.16XZ4021</v>
          </cell>
          <cell r="B1046" t="str">
            <v>XZ4021</v>
          </cell>
          <cell r="C1046"/>
          <cell r="D1046" t="str">
            <v>Non-registration with apostille</v>
          </cell>
          <cell r="E1046" t="str">
            <v>Non-registration with apostille</v>
          </cell>
          <cell r="F1046" t="str">
            <v>Negativbescheinigung mit Apostille</v>
          </cell>
          <cell r="G1046"/>
          <cell r="H1046"/>
          <cell r="I1046"/>
          <cell r="J1046" t="str">
            <v>Non-registration with apostille</v>
          </cell>
          <cell r="K1046"/>
          <cell r="L1046"/>
          <cell r="M1046" t="str">
            <v>X</v>
          </cell>
          <cell r="N1046">
            <v>326.00806451612908</v>
          </cell>
          <cell r="P1046">
            <v>175</v>
          </cell>
        </row>
        <row r="1047">
          <cell r="A1047" t="str">
            <v>C330.16XZ4030</v>
          </cell>
          <cell r="B1047" t="str">
            <v>XZ4030</v>
          </cell>
          <cell r="C1047"/>
          <cell r="D1047" t="str">
            <v>Bill of Sale</v>
          </cell>
          <cell r="E1047" t="str">
            <v>Bill of Sale</v>
          </cell>
          <cell r="F1047" t="str">
            <v>Verkaufsurkunde</v>
          </cell>
          <cell r="G1047"/>
          <cell r="H1047"/>
          <cell r="I1047"/>
          <cell r="J1047" t="str">
            <v>Bill of Sale</v>
          </cell>
          <cell r="K1047"/>
          <cell r="L1047"/>
          <cell r="M1047" t="str">
            <v>X</v>
          </cell>
          <cell r="N1047" t="str">
            <v>Standard</v>
          </cell>
          <cell r="P1047" t="str">
            <v>standard</v>
          </cell>
        </row>
        <row r="1048">
          <cell r="A1048" t="str">
            <v>F380.16XZ4030</v>
          </cell>
          <cell r="B1048" t="str">
            <v>XZ4030</v>
          </cell>
          <cell r="C1048"/>
          <cell r="D1048" t="str">
            <v>Bill of Sale</v>
          </cell>
          <cell r="E1048" t="str">
            <v>Bill of Sale</v>
          </cell>
          <cell r="F1048" t="str">
            <v>Verkaufsurkunde</v>
          </cell>
          <cell r="G1048"/>
          <cell r="H1048"/>
          <cell r="I1048"/>
          <cell r="J1048" t="str">
            <v>Bill of Sale</v>
          </cell>
          <cell r="K1048"/>
          <cell r="L1048"/>
          <cell r="M1048" t="str">
            <v>X</v>
          </cell>
          <cell r="N1048" t="str">
            <v>Standard</v>
          </cell>
          <cell r="P1048" t="str">
            <v>standard</v>
          </cell>
        </row>
        <row r="1049">
          <cell r="A1049" t="str">
            <v>S330.16XZ4030</v>
          </cell>
          <cell r="B1049" t="str">
            <v>XZ4030</v>
          </cell>
          <cell r="C1049"/>
          <cell r="D1049" t="str">
            <v>Bill of Sale</v>
          </cell>
          <cell r="E1049" t="str">
            <v>Bill of Sale</v>
          </cell>
          <cell r="F1049" t="str">
            <v>Verkaufsurkunde</v>
          </cell>
          <cell r="G1049"/>
          <cell r="H1049"/>
          <cell r="I1049"/>
          <cell r="J1049" t="str">
            <v>Bill of Sale</v>
          </cell>
          <cell r="K1049"/>
          <cell r="L1049"/>
          <cell r="M1049" t="str">
            <v>X</v>
          </cell>
          <cell r="N1049" t="str">
            <v>Standard</v>
          </cell>
          <cell r="P1049" t="str">
            <v>standard</v>
          </cell>
        </row>
        <row r="1050">
          <cell r="A1050" t="str">
            <v>S450.16XZ4030</v>
          </cell>
          <cell r="B1050" t="str">
            <v>XZ4030</v>
          </cell>
          <cell r="C1050"/>
          <cell r="D1050" t="str">
            <v>Bill of Sale</v>
          </cell>
          <cell r="E1050" t="str">
            <v>Bill of Sale</v>
          </cell>
          <cell r="F1050" t="str">
            <v>Verkaufsurkunde</v>
          </cell>
          <cell r="G1050"/>
          <cell r="H1050"/>
          <cell r="I1050"/>
          <cell r="J1050" t="str">
            <v>Bill of Sale</v>
          </cell>
          <cell r="K1050"/>
          <cell r="L1050"/>
          <cell r="M1050" t="str">
            <v>X</v>
          </cell>
          <cell r="N1050" t="str">
            <v>Standard</v>
          </cell>
          <cell r="P1050" t="str">
            <v>standard</v>
          </cell>
        </row>
        <row r="1051">
          <cell r="A1051" t="str">
            <v>C330.16XZ4031</v>
          </cell>
          <cell r="B1051" t="str">
            <v>XZ4031</v>
          </cell>
          <cell r="C1051"/>
          <cell r="D1051" t="str">
            <v>Bill of Sale with apostille</v>
          </cell>
          <cell r="E1051" t="str">
            <v>Bill of Sale with apostille</v>
          </cell>
          <cell r="F1051" t="str">
            <v>Verkaufsurkunde mit Apostille</v>
          </cell>
          <cell r="G1051"/>
          <cell r="H1051"/>
          <cell r="I1051"/>
          <cell r="J1051" t="str">
            <v>Bill of Sale with apostille</v>
          </cell>
          <cell r="K1051"/>
          <cell r="L1051"/>
          <cell r="M1051" t="str">
            <v>X</v>
          </cell>
          <cell r="N1051">
            <v>326.00806451612908</v>
          </cell>
          <cell r="P1051">
            <v>175</v>
          </cell>
        </row>
        <row r="1052">
          <cell r="A1052" t="str">
            <v>F380.16XZ4031</v>
          </cell>
          <cell r="B1052" t="str">
            <v>XZ4031</v>
          </cell>
          <cell r="C1052"/>
          <cell r="D1052" t="str">
            <v>Bill of Sale with apostille</v>
          </cell>
          <cell r="E1052" t="str">
            <v>Bill of Sale with apostille</v>
          </cell>
          <cell r="F1052" t="str">
            <v>Verkaufsurkunde mit Apostille</v>
          </cell>
          <cell r="G1052"/>
          <cell r="H1052"/>
          <cell r="I1052"/>
          <cell r="J1052" t="str">
            <v>Bill of Sale with apostille</v>
          </cell>
          <cell r="K1052"/>
          <cell r="L1052"/>
          <cell r="M1052" t="str">
            <v>X</v>
          </cell>
          <cell r="N1052">
            <v>326.00806451612908</v>
          </cell>
          <cell r="P1052">
            <v>175</v>
          </cell>
        </row>
        <row r="1053">
          <cell r="A1053" t="str">
            <v>S330.16XZ4031</v>
          </cell>
          <cell r="B1053" t="str">
            <v>XZ4031</v>
          </cell>
          <cell r="C1053"/>
          <cell r="D1053" t="str">
            <v>Bill of Sale with apostille</v>
          </cell>
          <cell r="E1053" t="str">
            <v>Bill of Sale with apostille</v>
          </cell>
          <cell r="F1053" t="str">
            <v>Verkaufsurkunde mit Apostille</v>
          </cell>
          <cell r="G1053"/>
          <cell r="H1053"/>
          <cell r="I1053"/>
          <cell r="J1053" t="str">
            <v>Bill of Sale with apostille</v>
          </cell>
          <cell r="K1053"/>
          <cell r="L1053"/>
          <cell r="M1053" t="str">
            <v>X</v>
          </cell>
          <cell r="N1053">
            <v>326.00806451612908</v>
          </cell>
          <cell r="P1053">
            <v>175</v>
          </cell>
        </row>
        <row r="1054">
          <cell r="A1054" t="str">
            <v>S450.16XZ4031</v>
          </cell>
          <cell r="B1054" t="str">
            <v>XZ4031</v>
          </cell>
          <cell r="C1054"/>
          <cell r="D1054" t="str">
            <v>Bill of Sale with apostille</v>
          </cell>
          <cell r="E1054" t="str">
            <v>Bill of Sale with apostille</v>
          </cell>
          <cell r="F1054" t="str">
            <v>Verkaufsurkunde mit Apostille</v>
          </cell>
          <cell r="G1054"/>
          <cell r="H1054"/>
          <cell r="I1054"/>
          <cell r="J1054" t="str">
            <v>Bill of Sale with apostille</v>
          </cell>
          <cell r="K1054"/>
          <cell r="L1054"/>
          <cell r="M1054" t="str">
            <v>X</v>
          </cell>
          <cell r="N1054">
            <v>326.00806451612908</v>
          </cell>
          <cell r="P1054">
            <v>175</v>
          </cell>
        </row>
        <row r="1055">
          <cell r="A1055" t="str">
            <v>C330.16XZ4100</v>
          </cell>
          <cell r="B1055" t="str">
            <v>XZ4100</v>
          </cell>
          <cell r="C1055"/>
          <cell r="D1055" t="str">
            <v>Export Accompanying Document</v>
          </cell>
          <cell r="E1055" t="str">
            <v>Export Accompanying Document</v>
          </cell>
          <cell r="F1055" t="str">
            <v>Ausfuhrbegleitdokument</v>
          </cell>
          <cell r="G1055"/>
          <cell r="H1055"/>
          <cell r="I1055"/>
          <cell r="J1055" t="str">
            <v>Export Accompanying Document</v>
          </cell>
          <cell r="K1055"/>
          <cell r="L1055"/>
          <cell r="M1055" t="str">
            <v>X</v>
          </cell>
          <cell r="N1055" t="str">
            <v>Standard</v>
          </cell>
          <cell r="P1055" t="str">
            <v>standard</v>
          </cell>
        </row>
        <row r="1056">
          <cell r="A1056" t="str">
            <v>F380.16XZ4100</v>
          </cell>
          <cell r="B1056" t="str">
            <v>XZ4100</v>
          </cell>
          <cell r="C1056"/>
          <cell r="D1056" t="str">
            <v>Export Accompanying Document</v>
          </cell>
          <cell r="E1056" t="str">
            <v>Export Accompanying Document</v>
          </cell>
          <cell r="F1056" t="str">
            <v>Ausfuhrbegleitdokument</v>
          </cell>
          <cell r="G1056"/>
          <cell r="H1056"/>
          <cell r="I1056"/>
          <cell r="J1056" t="str">
            <v>Export Accompanying Document</v>
          </cell>
          <cell r="K1056"/>
          <cell r="L1056"/>
          <cell r="M1056" t="str">
            <v>X</v>
          </cell>
          <cell r="N1056" t="str">
            <v>Standard</v>
          </cell>
          <cell r="P1056" t="str">
            <v>standard</v>
          </cell>
        </row>
        <row r="1057">
          <cell r="A1057" t="str">
            <v>S330.16XZ4100</v>
          </cell>
          <cell r="B1057" t="str">
            <v>XZ4100</v>
          </cell>
          <cell r="C1057"/>
          <cell r="D1057" t="str">
            <v>Export Accompanying Document</v>
          </cell>
          <cell r="E1057" t="str">
            <v>Export Accompanying Document</v>
          </cell>
          <cell r="F1057" t="str">
            <v>Ausfuhrbegleitdokument</v>
          </cell>
          <cell r="G1057"/>
          <cell r="H1057"/>
          <cell r="I1057"/>
          <cell r="J1057" t="str">
            <v>Export Accompanying Document</v>
          </cell>
          <cell r="K1057"/>
          <cell r="L1057"/>
          <cell r="M1057" t="str">
            <v>X</v>
          </cell>
          <cell r="N1057" t="str">
            <v>Standard</v>
          </cell>
          <cell r="P1057" t="str">
            <v>standard</v>
          </cell>
        </row>
        <row r="1058">
          <cell r="A1058" t="str">
            <v>S450.16XZ4100</v>
          </cell>
          <cell r="B1058" t="str">
            <v>XZ4100</v>
          </cell>
          <cell r="C1058"/>
          <cell r="D1058" t="str">
            <v>Export Accompanying Document</v>
          </cell>
          <cell r="E1058" t="str">
            <v>Export Accompanying Document</v>
          </cell>
          <cell r="F1058" t="str">
            <v>Ausfuhrbegleitdokument</v>
          </cell>
          <cell r="G1058"/>
          <cell r="H1058"/>
          <cell r="I1058"/>
          <cell r="J1058" t="str">
            <v>Export Accompanying Document</v>
          </cell>
          <cell r="K1058"/>
          <cell r="L1058"/>
          <cell r="M1058" t="str">
            <v>X</v>
          </cell>
          <cell r="N1058" t="str">
            <v>Standard</v>
          </cell>
          <cell r="P1058" t="str">
            <v>standard</v>
          </cell>
        </row>
        <row r="1059">
          <cell r="A1059" t="str">
            <v>C330.16XZ4110</v>
          </cell>
          <cell r="B1059" t="str">
            <v>XZ4110</v>
          </cell>
          <cell r="C1059"/>
          <cell r="D1059" t="str">
            <v>EUR1 certificate</v>
          </cell>
          <cell r="E1059" t="str">
            <v>EUR1 certificate</v>
          </cell>
          <cell r="F1059" t="str">
            <v>Warenverkehrsbescheinigung EUR1</v>
          </cell>
          <cell r="G1059"/>
          <cell r="H1059"/>
          <cell r="I1059"/>
          <cell r="J1059" t="str">
            <v>EUR1 certificate</v>
          </cell>
          <cell r="K1059"/>
          <cell r="L1059"/>
          <cell r="M1059" t="str">
            <v>X</v>
          </cell>
          <cell r="N1059" t="str">
            <v>Standard</v>
          </cell>
          <cell r="P1059" t="str">
            <v>standard</v>
          </cell>
        </row>
        <row r="1060">
          <cell r="A1060" t="str">
            <v>F380.16XZ4110</v>
          </cell>
          <cell r="B1060" t="str">
            <v>XZ4110</v>
          </cell>
          <cell r="C1060"/>
          <cell r="D1060" t="str">
            <v>EUR1 certificate</v>
          </cell>
          <cell r="E1060" t="str">
            <v>EUR1 certificate</v>
          </cell>
          <cell r="F1060" t="str">
            <v>Warenverkehrsbescheinigung EUR1</v>
          </cell>
          <cell r="G1060"/>
          <cell r="H1060"/>
          <cell r="I1060"/>
          <cell r="J1060" t="str">
            <v>EUR1 certificate</v>
          </cell>
          <cell r="K1060"/>
          <cell r="L1060"/>
          <cell r="M1060" t="str">
            <v>X</v>
          </cell>
          <cell r="N1060" t="str">
            <v>Standard</v>
          </cell>
          <cell r="P1060" t="str">
            <v>standard</v>
          </cell>
        </row>
        <row r="1061">
          <cell r="A1061" t="str">
            <v>S330.16XZ4110</v>
          </cell>
          <cell r="B1061" t="str">
            <v>XZ4110</v>
          </cell>
          <cell r="C1061"/>
          <cell r="D1061" t="str">
            <v>EUR1 certificate</v>
          </cell>
          <cell r="E1061" t="str">
            <v>EUR1 certificate</v>
          </cell>
          <cell r="F1061" t="str">
            <v>Warenverkehrsbescheinigung EUR1</v>
          </cell>
          <cell r="G1061"/>
          <cell r="H1061"/>
          <cell r="I1061"/>
          <cell r="J1061" t="str">
            <v>EUR1 certificate</v>
          </cell>
          <cell r="K1061"/>
          <cell r="L1061"/>
          <cell r="M1061" t="str">
            <v>X</v>
          </cell>
          <cell r="N1061" t="str">
            <v>Standard</v>
          </cell>
          <cell r="P1061" t="str">
            <v>standard</v>
          </cell>
        </row>
        <row r="1062">
          <cell r="A1062" t="str">
            <v>S450.16XZ4110</v>
          </cell>
          <cell r="B1062" t="str">
            <v>XZ4110</v>
          </cell>
          <cell r="C1062"/>
          <cell r="D1062" t="str">
            <v>EUR1 certificate</v>
          </cell>
          <cell r="E1062" t="str">
            <v>EUR1 certificate</v>
          </cell>
          <cell r="F1062" t="str">
            <v>Warenverkehrsbescheinigung EUR1</v>
          </cell>
          <cell r="G1062"/>
          <cell r="H1062"/>
          <cell r="I1062"/>
          <cell r="J1062" t="str">
            <v>EUR1 certificate</v>
          </cell>
          <cell r="K1062"/>
          <cell r="L1062"/>
          <cell r="M1062" t="str">
            <v>X</v>
          </cell>
          <cell r="N1062" t="str">
            <v>Standard</v>
          </cell>
          <cell r="P1062" t="str">
            <v>standard</v>
          </cell>
        </row>
        <row r="1063">
          <cell r="A1063" t="str">
            <v>C330.16XZ4120</v>
          </cell>
          <cell r="B1063" t="str">
            <v>XZ4120</v>
          </cell>
          <cell r="C1063"/>
          <cell r="D1063" t="str">
            <v>T2L certificate</v>
          </cell>
          <cell r="E1063" t="str">
            <v>T2L certificate</v>
          </cell>
          <cell r="F1063" t="str">
            <v>Versandpapier T2L</v>
          </cell>
          <cell r="G1063"/>
          <cell r="H1063"/>
          <cell r="I1063"/>
          <cell r="J1063" t="str">
            <v>T2L certificate</v>
          </cell>
          <cell r="K1063"/>
          <cell r="L1063"/>
          <cell r="M1063" t="str">
            <v>X</v>
          </cell>
          <cell r="N1063" t="str">
            <v>Standard</v>
          </cell>
          <cell r="P1063" t="str">
            <v>standard</v>
          </cell>
        </row>
        <row r="1064">
          <cell r="A1064" t="str">
            <v>F380.16XZ4120</v>
          </cell>
          <cell r="B1064" t="str">
            <v>XZ4120</v>
          </cell>
          <cell r="C1064"/>
          <cell r="D1064" t="str">
            <v>T2L certificate</v>
          </cell>
          <cell r="E1064" t="str">
            <v>T2L certificate</v>
          </cell>
          <cell r="F1064" t="str">
            <v>Versandpapier T2L</v>
          </cell>
          <cell r="G1064"/>
          <cell r="H1064"/>
          <cell r="I1064"/>
          <cell r="J1064" t="str">
            <v>T2L certificate</v>
          </cell>
          <cell r="K1064"/>
          <cell r="L1064"/>
          <cell r="M1064" t="str">
            <v>X</v>
          </cell>
          <cell r="N1064" t="str">
            <v>Standard</v>
          </cell>
          <cell r="P1064" t="str">
            <v>standard</v>
          </cell>
        </row>
        <row r="1065">
          <cell r="A1065" t="str">
            <v>S330.16XZ4120</v>
          </cell>
          <cell r="B1065" t="str">
            <v>XZ4120</v>
          </cell>
          <cell r="C1065"/>
          <cell r="D1065" t="str">
            <v>T2L certificate</v>
          </cell>
          <cell r="E1065" t="str">
            <v>T2L certificate</v>
          </cell>
          <cell r="F1065" t="str">
            <v>Versandpapier T2L</v>
          </cell>
          <cell r="G1065"/>
          <cell r="H1065"/>
          <cell r="I1065"/>
          <cell r="J1065" t="str">
            <v>T2L certificate</v>
          </cell>
          <cell r="K1065"/>
          <cell r="L1065"/>
          <cell r="M1065" t="str">
            <v>X</v>
          </cell>
          <cell r="N1065" t="str">
            <v>Standard</v>
          </cell>
          <cell r="P1065" t="str">
            <v>standard</v>
          </cell>
        </row>
        <row r="1066">
          <cell r="A1066" t="str">
            <v>S450.16XZ4120</v>
          </cell>
          <cell r="B1066" t="str">
            <v>XZ4120</v>
          </cell>
          <cell r="C1066"/>
          <cell r="D1066" t="str">
            <v>T2L certificate</v>
          </cell>
          <cell r="E1066" t="str">
            <v>T2L certificate</v>
          </cell>
          <cell r="F1066" t="str">
            <v>Versandpapier T2L</v>
          </cell>
          <cell r="G1066"/>
          <cell r="H1066"/>
          <cell r="I1066"/>
          <cell r="J1066" t="str">
            <v>T2L certificate</v>
          </cell>
          <cell r="K1066"/>
          <cell r="L1066"/>
          <cell r="M1066" t="str">
            <v>X</v>
          </cell>
          <cell r="N1066" t="str">
            <v>Standard</v>
          </cell>
          <cell r="P1066" t="str">
            <v>standard</v>
          </cell>
        </row>
        <row r="1067">
          <cell r="A1067" t="str">
            <v>C330.16XZ4130</v>
          </cell>
          <cell r="B1067" t="str">
            <v>XZ4130</v>
          </cell>
          <cell r="C1067"/>
          <cell r="D1067" t="str">
            <v>ATR certificate</v>
          </cell>
          <cell r="E1067" t="str">
            <v>ATR certificate</v>
          </cell>
          <cell r="F1067" t="str">
            <v>Warenverkehrsbescheinigung ATR</v>
          </cell>
          <cell r="G1067"/>
          <cell r="H1067"/>
          <cell r="I1067"/>
          <cell r="J1067" t="str">
            <v>ATR certificate</v>
          </cell>
          <cell r="K1067"/>
          <cell r="L1067"/>
          <cell r="M1067" t="str">
            <v>X</v>
          </cell>
          <cell r="N1067" t="str">
            <v>Standard</v>
          </cell>
          <cell r="P1067" t="str">
            <v>standard</v>
          </cell>
        </row>
        <row r="1068">
          <cell r="A1068" t="str">
            <v>F380.16XZ4130</v>
          </cell>
          <cell r="B1068" t="str">
            <v>XZ4130</v>
          </cell>
          <cell r="C1068"/>
          <cell r="D1068" t="str">
            <v>ATR certificate</v>
          </cell>
          <cell r="E1068" t="str">
            <v>ATR certificate</v>
          </cell>
          <cell r="F1068" t="str">
            <v>Warenverkehrsbescheinigung ATR</v>
          </cell>
          <cell r="G1068"/>
          <cell r="H1068"/>
          <cell r="I1068"/>
          <cell r="J1068" t="str">
            <v>ATR certificate</v>
          </cell>
          <cell r="K1068"/>
          <cell r="L1068"/>
          <cell r="M1068" t="str">
            <v>X</v>
          </cell>
          <cell r="N1068" t="str">
            <v>Standard</v>
          </cell>
          <cell r="P1068" t="str">
            <v>standard</v>
          </cell>
        </row>
        <row r="1069">
          <cell r="A1069" t="str">
            <v>S330.16XZ4130</v>
          </cell>
          <cell r="B1069" t="str">
            <v>XZ4130</v>
          </cell>
          <cell r="C1069"/>
          <cell r="D1069" t="str">
            <v>ATR certificate</v>
          </cell>
          <cell r="E1069" t="str">
            <v>ATR certificate</v>
          </cell>
          <cell r="F1069" t="str">
            <v>Warenverkehrsbescheinigung ATR</v>
          </cell>
          <cell r="G1069"/>
          <cell r="H1069"/>
          <cell r="I1069"/>
          <cell r="J1069" t="str">
            <v>ATR certificate</v>
          </cell>
          <cell r="K1069"/>
          <cell r="L1069"/>
          <cell r="M1069" t="str">
            <v>X</v>
          </cell>
          <cell r="N1069" t="str">
            <v>Standard</v>
          </cell>
          <cell r="P1069" t="str">
            <v>standard</v>
          </cell>
        </row>
        <row r="1070">
          <cell r="A1070" t="str">
            <v>S450.16XZ4130</v>
          </cell>
          <cell r="B1070" t="str">
            <v>XZ4130</v>
          </cell>
          <cell r="C1070"/>
          <cell r="D1070" t="str">
            <v>ATR certificate</v>
          </cell>
          <cell r="E1070" t="str">
            <v>ATR certificate</v>
          </cell>
          <cell r="F1070" t="str">
            <v>Warenverkehrsbescheinigung ATR</v>
          </cell>
          <cell r="G1070"/>
          <cell r="H1070"/>
          <cell r="I1070"/>
          <cell r="J1070" t="str">
            <v>ATR certificate</v>
          </cell>
          <cell r="K1070"/>
          <cell r="L1070"/>
          <cell r="M1070" t="str">
            <v>X</v>
          </cell>
          <cell r="N1070" t="str">
            <v>Standard</v>
          </cell>
          <cell r="P1070" t="str">
            <v>standard</v>
          </cell>
        </row>
        <row r="1071">
          <cell r="A1071" t="str">
            <v>C330.16XZ4140</v>
          </cell>
          <cell r="B1071" t="str">
            <v>XZ4140</v>
          </cell>
          <cell r="C1071"/>
          <cell r="D1071" t="str">
            <v>Certificate of origin</v>
          </cell>
          <cell r="E1071" t="str">
            <v>Certificate of origin</v>
          </cell>
          <cell r="F1071" t="str">
            <v>Ursprungszeugnis</v>
          </cell>
          <cell r="G1071"/>
          <cell r="H1071"/>
          <cell r="I1071"/>
          <cell r="J1071" t="str">
            <v>Certificate of origin</v>
          </cell>
          <cell r="K1071"/>
          <cell r="L1071"/>
          <cell r="M1071" t="str">
            <v>X</v>
          </cell>
          <cell r="N1071" t="str">
            <v>Standard</v>
          </cell>
          <cell r="P1071" t="str">
            <v>standard</v>
          </cell>
        </row>
        <row r="1072">
          <cell r="A1072" t="str">
            <v>F380.16XZ4140</v>
          </cell>
          <cell r="B1072" t="str">
            <v>XZ4140</v>
          </cell>
          <cell r="C1072"/>
          <cell r="D1072" t="str">
            <v>Certificate of origin</v>
          </cell>
          <cell r="E1072" t="str">
            <v>Certificate of origin</v>
          </cell>
          <cell r="F1072" t="str">
            <v>Ursprungszeugnis</v>
          </cell>
          <cell r="G1072"/>
          <cell r="H1072"/>
          <cell r="I1072"/>
          <cell r="J1072" t="str">
            <v>Certificate of origin</v>
          </cell>
          <cell r="K1072"/>
          <cell r="L1072"/>
          <cell r="M1072" t="str">
            <v>X</v>
          </cell>
          <cell r="N1072" t="str">
            <v>Standard</v>
          </cell>
          <cell r="P1072" t="str">
            <v>standard</v>
          </cell>
        </row>
        <row r="1073">
          <cell r="A1073" t="str">
            <v>S330.16XZ4140</v>
          </cell>
          <cell r="B1073" t="str">
            <v>XZ4140</v>
          </cell>
          <cell r="C1073"/>
          <cell r="D1073" t="str">
            <v>Certificate of origin</v>
          </cell>
          <cell r="E1073" t="str">
            <v>Certificate of origin</v>
          </cell>
          <cell r="F1073" t="str">
            <v>Ursprungszeugnis</v>
          </cell>
          <cell r="G1073"/>
          <cell r="H1073"/>
          <cell r="I1073"/>
          <cell r="J1073" t="str">
            <v>Certificate of origin</v>
          </cell>
          <cell r="K1073"/>
          <cell r="L1073"/>
          <cell r="M1073" t="str">
            <v>X</v>
          </cell>
          <cell r="N1073" t="str">
            <v>Standard</v>
          </cell>
          <cell r="P1073" t="str">
            <v>standard</v>
          </cell>
        </row>
        <row r="1074">
          <cell r="A1074" t="str">
            <v>S450.16XZ4140</v>
          </cell>
          <cell r="B1074" t="str">
            <v>XZ4140</v>
          </cell>
          <cell r="C1074"/>
          <cell r="D1074" t="str">
            <v>Certificate of origin</v>
          </cell>
          <cell r="E1074" t="str">
            <v>Certificate of origin</v>
          </cell>
          <cell r="F1074" t="str">
            <v>Ursprungszeugnis</v>
          </cell>
          <cell r="G1074"/>
          <cell r="H1074"/>
          <cell r="I1074"/>
          <cell r="J1074" t="str">
            <v>Certificate of origin</v>
          </cell>
          <cell r="K1074"/>
          <cell r="L1074"/>
          <cell r="M1074" t="str">
            <v>X</v>
          </cell>
          <cell r="N1074" t="str">
            <v>Standard</v>
          </cell>
          <cell r="P1074" t="str">
            <v>standard</v>
          </cell>
        </row>
        <row r="1075">
          <cell r="A1075" t="str">
            <v>C330.16XZ4150</v>
          </cell>
          <cell r="B1075" t="str">
            <v>XZ4150</v>
          </cell>
          <cell r="C1075"/>
          <cell r="D1075" t="str">
            <v>Supplier´s declaration</v>
          </cell>
          <cell r="E1075" t="str">
            <v>Supplier´s declaration</v>
          </cell>
          <cell r="F1075" t="str">
            <v>Lieferantenerklärung</v>
          </cell>
          <cell r="G1075"/>
          <cell r="H1075"/>
          <cell r="I1075"/>
          <cell r="J1075" t="str">
            <v>Supplier´s declaration</v>
          </cell>
          <cell r="K1075"/>
          <cell r="L1075"/>
          <cell r="M1075" t="str">
            <v>X</v>
          </cell>
          <cell r="N1075" t="str">
            <v>Standard</v>
          </cell>
          <cell r="P1075" t="str">
            <v>standard</v>
          </cell>
        </row>
        <row r="1076">
          <cell r="A1076" t="str">
            <v>F380.16XZ4150</v>
          </cell>
          <cell r="B1076" t="str">
            <v>XZ4150</v>
          </cell>
          <cell r="C1076"/>
          <cell r="D1076" t="str">
            <v>Supplier´s declaration</v>
          </cell>
          <cell r="E1076" t="str">
            <v>Supplier´s declaration</v>
          </cell>
          <cell r="F1076" t="str">
            <v>Lieferantenerklärung</v>
          </cell>
          <cell r="G1076"/>
          <cell r="H1076"/>
          <cell r="I1076"/>
          <cell r="J1076" t="str">
            <v>Supplier´s declaration</v>
          </cell>
          <cell r="K1076"/>
          <cell r="L1076"/>
          <cell r="M1076" t="str">
            <v>X</v>
          </cell>
          <cell r="N1076" t="str">
            <v>Standard</v>
          </cell>
          <cell r="P1076" t="str">
            <v>standard</v>
          </cell>
        </row>
        <row r="1077">
          <cell r="A1077" t="str">
            <v>S330.16XZ4150</v>
          </cell>
          <cell r="B1077" t="str">
            <v>XZ4150</v>
          </cell>
          <cell r="C1077"/>
          <cell r="D1077" t="str">
            <v>Supplier´s declaration</v>
          </cell>
          <cell r="E1077" t="str">
            <v>Supplier´s declaration</v>
          </cell>
          <cell r="F1077" t="str">
            <v>Lieferantenerklärung</v>
          </cell>
          <cell r="G1077"/>
          <cell r="H1077"/>
          <cell r="I1077"/>
          <cell r="J1077" t="str">
            <v>Supplier´s declaration</v>
          </cell>
          <cell r="K1077"/>
          <cell r="L1077"/>
          <cell r="M1077" t="str">
            <v>X</v>
          </cell>
          <cell r="N1077" t="str">
            <v>Standard</v>
          </cell>
          <cell r="P1077" t="str">
            <v>standard</v>
          </cell>
        </row>
        <row r="1078">
          <cell r="A1078" t="str">
            <v>S450.16XZ4150</v>
          </cell>
          <cell r="B1078" t="str">
            <v>XZ4150</v>
          </cell>
          <cell r="C1078"/>
          <cell r="D1078" t="str">
            <v>Supplier´s declaration</v>
          </cell>
          <cell r="E1078" t="str">
            <v>Supplier´s declaration</v>
          </cell>
          <cell r="F1078" t="str">
            <v>Lieferantenerklärung</v>
          </cell>
          <cell r="G1078"/>
          <cell r="H1078"/>
          <cell r="I1078"/>
          <cell r="J1078" t="str">
            <v>Supplier´s declaration</v>
          </cell>
          <cell r="K1078"/>
          <cell r="L1078"/>
          <cell r="M1078" t="str">
            <v>X</v>
          </cell>
          <cell r="N1078" t="str">
            <v>Standard</v>
          </cell>
          <cell r="P1078" t="str">
            <v>standard</v>
          </cell>
        </row>
        <row r="1079">
          <cell r="A1079" t="str">
            <v>S330.16XD8002</v>
          </cell>
          <cell r="B1079" t="str">
            <v>XD8002</v>
          </cell>
          <cell r="C1079"/>
          <cell r="D1079" t="str">
            <v>Grey waste tank with electric pump for overboard discharge or deck suction</v>
          </cell>
          <cell r="E1079" t="str">
            <v>Réservoir eaux usées avec pompe electrique pour décharge ou pompage par le pont (fourni sans passe coque)</v>
          </cell>
          <cell r="F1079" t="str">
            <v>Grauwassersystem mit elektrischer Pumpe für über Bord Entladung oder Decksabsaugung</v>
          </cell>
          <cell r="G1079"/>
          <cell r="H1079"/>
          <cell r="I1079"/>
          <cell r="J1079" t="str">
            <v>Sistema aguas residuales, aguas grises y negras sin pasacascos</v>
          </cell>
          <cell r="K1079"/>
          <cell r="L1079"/>
          <cell r="M1079" t="str">
            <v>X</v>
          </cell>
          <cell r="N1079">
            <v>4657.2580645161297</v>
          </cell>
          <cell r="O1079"/>
          <cell r="P1079">
            <v>2500</v>
          </cell>
        </row>
        <row r="1080">
          <cell r="A1080"/>
          <cell r="B1080"/>
          <cell r="D1080"/>
          <cell r="E1080"/>
          <cell r="F1080"/>
          <cell r="G1080"/>
          <cell r="H1080"/>
          <cell r="I1080"/>
          <cell r="J1080"/>
          <cell r="K1080"/>
          <cell r="L1080"/>
          <cell r="M1080"/>
          <cell r="N1080"/>
          <cell r="P1080"/>
        </row>
        <row r="1081">
          <cell r="A1081"/>
          <cell r="B1081"/>
          <cell r="D1081"/>
          <cell r="E1081"/>
          <cell r="F1081"/>
          <cell r="G1081"/>
          <cell r="H1081"/>
          <cell r="I1081"/>
          <cell r="J1081"/>
          <cell r="K1081"/>
          <cell r="L1081"/>
          <cell r="M1081"/>
          <cell r="P1081"/>
        </row>
        <row r="1082">
          <cell r="A1082"/>
          <cell r="B1082"/>
          <cell r="D1082"/>
          <cell r="E1082"/>
          <cell r="F1082"/>
          <cell r="G1082"/>
          <cell r="H1082"/>
          <cell r="I1082"/>
          <cell r="J1082"/>
          <cell r="K1082"/>
          <cell r="L1082"/>
          <cell r="M1082"/>
          <cell r="P1082"/>
        </row>
        <row r="1083">
          <cell r="A1083"/>
          <cell r="B1083"/>
          <cell r="D1083"/>
          <cell r="E1083"/>
          <cell r="F1083"/>
          <cell r="G1083"/>
          <cell r="H1083"/>
          <cell r="I1083"/>
          <cell r="J1083"/>
          <cell r="K1083"/>
          <cell r="L1083"/>
          <cell r="M1083"/>
          <cell r="P1083"/>
        </row>
        <row r="1084">
          <cell r="A1084"/>
          <cell r="B1084"/>
          <cell r="D1084"/>
          <cell r="E1084"/>
          <cell r="F1084"/>
          <cell r="G1084"/>
          <cell r="H1084"/>
          <cell r="I1084"/>
          <cell r="J1084"/>
          <cell r="K1084"/>
          <cell r="L1084"/>
          <cell r="M1084"/>
          <cell r="P1084"/>
        </row>
        <row r="1085">
          <cell r="A1085"/>
          <cell r="B1085"/>
          <cell r="D1085"/>
          <cell r="E1085"/>
          <cell r="F1085"/>
          <cell r="G1085"/>
          <cell r="H1085"/>
          <cell r="I1085"/>
          <cell r="J1085"/>
          <cell r="K1085"/>
          <cell r="L1085"/>
          <cell r="M1085"/>
          <cell r="P1085"/>
        </row>
        <row r="1086">
          <cell r="A1086"/>
          <cell r="B1086"/>
          <cell r="D1086"/>
          <cell r="E1086"/>
          <cell r="F1086"/>
          <cell r="G1086"/>
          <cell r="H1086"/>
          <cell r="I1086"/>
          <cell r="J1086"/>
          <cell r="K1086"/>
          <cell r="L1086"/>
          <cell r="M1086"/>
          <cell r="P1086"/>
        </row>
        <row r="1087">
          <cell r="A1087"/>
          <cell r="B1087"/>
          <cell r="D1087"/>
          <cell r="E1087"/>
          <cell r="F1087"/>
          <cell r="G1087"/>
          <cell r="H1087"/>
          <cell r="I1087"/>
          <cell r="J1087"/>
          <cell r="K1087"/>
          <cell r="L1087"/>
          <cell r="M1087"/>
          <cell r="P1087"/>
        </row>
        <row r="1088">
          <cell r="A1088"/>
          <cell r="B1088"/>
          <cell r="D1088"/>
          <cell r="E1088"/>
          <cell r="F1088"/>
          <cell r="G1088"/>
          <cell r="H1088"/>
          <cell r="I1088"/>
          <cell r="J1088"/>
          <cell r="K1088"/>
          <cell r="L1088"/>
          <cell r="M1088"/>
          <cell r="P1088"/>
        </row>
        <row r="1089">
          <cell r="A1089"/>
          <cell r="B1089"/>
          <cell r="D1089"/>
          <cell r="E1089"/>
          <cell r="F1089"/>
          <cell r="G1089"/>
          <cell r="H1089"/>
          <cell r="I1089"/>
          <cell r="J1089"/>
          <cell r="K1089"/>
          <cell r="L1089"/>
          <cell r="M1089"/>
          <cell r="P1089"/>
        </row>
        <row r="1090">
          <cell r="A1090"/>
          <cell r="B1090"/>
          <cell r="D1090"/>
          <cell r="E1090"/>
          <cell r="F1090"/>
          <cell r="G1090"/>
          <cell r="H1090"/>
          <cell r="I1090"/>
          <cell r="J1090"/>
          <cell r="K1090"/>
          <cell r="L1090"/>
          <cell r="M1090"/>
          <cell r="P1090"/>
        </row>
        <row r="1091">
          <cell r="A1091"/>
          <cell r="B1091"/>
          <cell r="D1091"/>
          <cell r="E1091"/>
          <cell r="F1091"/>
          <cell r="G1091"/>
          <cell r="H1091"/>
          <cell r="I1091"/>
          <cell r="J1091"/>
          <cell r="K1091"/>
          <cell r="L1091"/>
          <cell r="M1091"/>
          <cell r="P1091"/>
        </row>
        <row r="1092">
          <cell r="A1092"/>
          <cell r="B1092"/>
          <cell r="D1092"/>
          <cell r="E1092"/>
          <cell r="F1092"/>
          <cell r="G1092"/>
          <cell r="H1092"/>
          <cell r="I1092"/>
          <cell r="J1092"/>
          <cell r="K1092"/>
          <cell r="L1092"/>
          <cell r="M1092"/>
          <cell r="P1092"/>
        </row>
        <row r="1093">
          <cell r="A1093"/>
          <cell r="B1093"/>
          <cell r="D1093"/>
          <cell r="E1093"/>
          <cell r="F1093"/>
          <cell r="G1093"/>
          <cell r="H1093"/>
          <cell r="I1093"/>
          <cell r="J1093"/>
          <cell r="K1093"/>
          <cell r="L1093"/>
          <cell r="M1093"/>
          <cell r="P1093"/>
        </row>
        <row r="1094">
          <cell r="A1094"/>
          <cell r="B1094"/>
          <cell r="D1094"/>
          <cell r="E1094"/>
          <cell r="F1094"/>
          <cell r="G1094"/>
          <cell r="H1094"/>
          <cell r="I1094"/>
          <cell r="J1094"/>
          <cell r="K1094"/>
          <cell r="L1094"/>
          <cell r="M1094"/>
          <cell r="P1094"/>
        </row>
        <row r="1095">
          <cell r="A1095"/>
          <cell r="B1095"/>
          <cell r="D1095"/>
          <cell r="E1095"/>
          <cell r="F1095"/>
          <cell r="G1095"/>
          <cell r="H1095"/>
          <cell r="I1095"/>
          <cell r="J1095"/>
          <cell r="K1095"/>
          <cell r="L1095"/>
          <cell r="M1095"/>
          <cell r="P1095"/>
        </row>
        <row r="1096">
          <cell r="A1096"/>
          <cell r="B1096"/>
          <cell r="D1096"/>
          <cell r="E1096"/>
          <cell r="F1096"/>
          <cell r="G1096"/>
          <cell r="H1096"/>
          <cell r="I1096"/>
          <cell r="J1096"/>
          <cell r="K1096"/>
          <cell r="L1096"/>
          <cell r="M1096"/>
          <cell r="P1096"/>
        </row>
        <row r="1097">
          <cell r="A1097"/>
          <cell r="B1097"/>
          <cell r="D1097"/>
          <cell r="E1097"/>
          <cell r="F1097"/>
          <cell r="G1097"/>
          <cell r="H1097"/>
          <cell r="I1097"/>
          <cell r="J1097"/>
          <cell r="K1097"/>
          <cell r="L1097"/>
          <cell r="M1097"/>
          <cell r="P1097"/>
        </row>
        <row r="1098">
          <cell r="A1098"/>
          <cell r="B1098"/>
          <cell r="D1098"/>
          <cell r="E1098"/>
          <cell r="F1098"/>
          <cell r="G1098"/>
          <cell r="H1098"/>
          <cell r="I1098"/>
          <cell r="J1098"/>
          <cell r="K1098"/>
          <cell r="L1098"/>
          <cell r="M1098"/>
          <cell r="P1098"/>
        </row>
        <row r="1099">
          <cell r="A1099"/>
          <cell r="B1099"/>
          <cell r="D1099"/>
          <cell r="E1099"/>
          <cell r="F1099"/>
          <cell r="G1099"/>
          <cell r="H1099"/>
          <cell r="I1099"/>
          <cell r="J1099"/>
          <cell r="K1099"/>
          <cell r="L1099"/>
          <cell r="M1099"/>
          <cell r="P1099"/>
        </row>
        <row r="1100">
          <cell r="A1100"/>
          <cell r="B1100"/>
          <cell r="D1100"/>
          <cell r="E1100"/>
          <cell r="F1100"/>
          <cell r="G1100"/>
          <cell r="H1100"/>
          <cell r="I1100"/>
          <cell r="J1100"/>
          <cell r="K1100"/>
          <cell r="L1100"/>
          <cell r="M1100"/>
          <cell r="P1100"/>
        </row>
        <row r="1101">
          <cell r="A1101"/>
          <cell r="B1101"/>
          <cell r="D1101"/>
          <cell r="E1101"/>
          <cell r="F1101"/>
          <cell r="G1101"/>
          <cell r="H1101"/>
          <cell r="I1101"/>
          <cell r="J1101"/>
          <cell r="K1101"/>
          <cell r="L1101"/>
          <cell r="M1101"/>
          <cell r="P1101"/>
        </row>
        <row r="1102">
          <cell r="A1102"/>
          <cell r="B1102"/>
          <cell r="D1102"/>
          <cell r="E1102"/>
          <cell r="F1102"/>
          <cell r="G1102"/>
          <cell r="H1102"/>
          <cell r="I1102"/>
          <cell r="J1102"/>
          <cell r="K1102"/>
          <cell r="L1102"/>
          <cell r="M1102"/>
          <cell r="P1102"/>
        </row>
        <row r="1103">
          <cell r="A1103"/>
          <cell r="B1103"/>
          <cell r="D1103"/>
          <cell r="E1103"/>
          <cell r="F1103"/>
          <cell r="G1103"/>
          <cell r="H1103"/>
          <cell r="I1103"/>
          <cell r="J1103"/>
          <cell r="K1103"/>
          <cell r="L1103"/>
          <cell r="M1103"/>
          <cell r="P1103"/>
        </row>
        <row r="1104">
          <cell r="A1104"/>
          <cell r="B1104"/>
          <cell r="D1104"/>
          <cell r="E1104"/>
          <cell r="F1104"/>
          <cell r="G1104"/>
          <cell r="H1104"/>
          <cell r="I1104"/>
          <cell r="J1104"/>
          <cell r="K1104"/>
          <cell r="L1104"/>
          <cell r="M1104"/>
          <cell r="P1104"/>
        </row>
        <row r="1105">
          <cell r="A1105"/>
          <cell r="B1105"/>
          <cell r="D1105"/>
          <cell r="E1105"/>
          <cell r="F1105"/>
          <cell r="G1105"/>
          <cell r="H1105"/>
          <cell r="I1105"/>
          <cell r="J1105"/>
          <cell r="K1105"/>
          <cell r="L1105"/>
          <cell r="M1105"/>
          <cell r="P1105"/>
        </row>
        <row r="1106">
          <cell r="A1106"/>
          <cell r="B1106"/>
          <cell r="D1106"/>
          <cell r="E1106"/>
          <cell r="F1106"/>
          <cell r="G1106"/>
          <cell r="H1106"/>
          <cell r="I1106"/>
          <cell r="J1106"/>
          <cell r="K1106"/>
          <cell r="L1106"/>
          <cell r="M1106"/>
          <cell r="P1106"/>
        </row>
        <row r="1107">
          <cell r="A1107"/>
          <cell r="B1107"/>
          <cell r="D1107"/>
          <cell r="E1107"/>
          <cell r="F1107"/>
          <cell r="G1107"/>
          <cell r="H1107"/>
          <cell r="I1107"/>
          <cell r="J1107"/>
          <cell r="K1107"/>
          <cell r="L1107"/>
          <cell r="M1107"/>
          <cell r="P1107"/>
        </row>
        <row r="1108">
          <cell r="A1108"/>
          <cell r="B1108"/>
          <cell r="D1108"/>
          <cell r="E1108"/>
          <cell r="F1108"/>
          <cell r="G1108"/>
          <cell r="H1108"/>
          <cell r="I1108"/>
          <cell r="J1108"/>
          <cell r="K1108"/>
          <cell r="L1108"/>
          <cell r="M1108"/>
          <cell r="P1108"/>
        </row>
        <row r="1109">
          <cell r="A1109"/>
          <cell r="B1109"/>
          <cell r="D1109"/>
          <cell r="E1109"/>
          <cell r="F1109"/>
          <cell r="G1109"/>
          <cell r="H1109"/>
          <cell r="I1109"/>
          <cell r="J1109"/>
          <cell r="K1109"/>
          <cell r="L1109"/>
          <cell r="M1109"/>
          <cell r="P1109"/>
        </row>
        <row r="1110">
          <cell r="A1110"/>
          <cell r="B1110"/>
          <cell r="D1110"/>
          <cell r="E1110"/>
          <cell r="F1110"/>
          <cell r="G1110"/>
          <cell r="H1110"/>
          <cell r="I1110"/>
          <cell r="J1110"/>
          <cell r="K1110"/>
          <cell r="L1110"/>
          <cell r="M1110"/>
          <cell r="P1110"/>
        </row>
        <row r="1111">
          <cell r="A1111"/>
          <cell r="B1111"/>
          <cell r="D1111"/>
          <cell r="E1111"/>
          <cell r="F1111"/>
          <cell r="G1111"/>
          <cell r="H1111"/>
          <cell r="I1111"/>
          <cell r="J1111"/>
          <cell r="K1111"/>
          <cell r="L1111"/>
          <cell r="M1111"/>
          <cell r="P1111"/>
        </row>
        <row r="1112">
          <cell r="A1112"/>
          <cell r="B1112"/>
          <cell r="D1112"/>
          <cell r="E1112"/>
          <cell r="F1112"/>
          <cell r="G1112"/>
          <cell r="H1112"/>
          <cell r="I1112"/>
          <cell r="J1112"/>
          <cell r="K1112"/>
          <cell r="L1112"/>
          <cell r="M1112"/>
          <cell r="P1112"/>
        </row>
        <row r="1113">
          <cell r="A1113"/>
          <cell r="B1113"/>
          <cell r="D1113"/>
          <cell r="E1113"/>
          <cell r="F1113"/>
          <cell r="G1113"/>
          <cell r="H1113"/>
          <cell r="I1113"/>
          <cell r="J1113"/>
          <cell r="K1113"/>
          <cell r="L1113"/>
          <cell r="M1113"/>
          <cell r="P1113"/>
        </row>
        <row r="1114">
          <cell r="A1114"/>
          <cell r="B1114"/>
          <cell r="D1114"/>
          <cell r="E1114"/>
          <cell r="F1114"/>
          <cell r="G1114"/>
          <cell r="H1114"/>
          <cell r="I1114"/>
          <cell r="J1114"/>
          <cell r="K1114"/>
          <cell r="L1114"/>
          <cell r="M1114"/>
          <cell r="P1114"/>
        </row>
        <row r="1115">
          <cell r="A1115"/>
          <cell r="B1115"/>
          <cell r="D1115"/>
          <cell r="E1115"/>
          <cell r="F1115"/>
          <cell r="G1115"/>
          <cell r="H1115"/>
          <cell r="I1115"/>
          <cell r="J1115"/>
          <cell r="K1115"/>
          <cell r="L1115"/>
          <cell r="M1115"/>
          <cell r="P1115"/>
        </row>
        <row r="1116">
          <cell r="A1116"/>
          <cell r="B1116"/>
          <cell r="D1116"/>
          <cell r="E1116"/>
          <cell r="F1116"/>
          <cell r="G1116"/>
          <cell r="H1116"/>
          <cell r="I1116"/>
          <cell r="J1116"/>
          <cell r="K1116"/>
          <cell r="L1116"/>
          <cell r="M1116"/>
          <cell r="P1116"/>
        </row>
        <row r="1117">
          <cell r="A1117"/>
          <cell r="B1117"/>
          <cell r="D1117"/>
          <cell r="E1117"/>
          <cell r="F1117"/>
          <cell r="G1117"/>
          <cell r="H1117"/>
          <cell r="I1117"/>
          <cell r="J1117"/>
          <cell r="K1117"/>
          <cell r="L1117"/>
          <cell r="M1117"/>
          <cell r="P1117"/>
        </row>
        <row r="1118">
          <cell r="A1118"/>
          <cell r="B1118"/>
          <cell r="D1118"/>
          <cell r="E1118"/>
          <cell r="F1118"/>
          <cell r="G1118"/>
          <cell r="H1118"/>
          <cell r="I1118"/>
          <cell r="J1118"/>
          <cell r="K1118"/>
          <cell r="L1118"/>
          <cell r="M1118"/>
          <cell r="P1118"/>
        </row>
        <row r="1119">
          <cell r="A1119"/>
          <cell r="B1119"/>
          <cell r="D1119"/>
          <cell r="E1119"/>
          <cell r="F1119"/>
          <cell r="G1119"/>
          <cell r="H1119"/>
          <cell r="I1119"/>
          <cell r="J1119"/>
          <cell r="K1119"/>
          <cell r="L1119"/>
          <cell r="M1119"/>
          <cell r="P1119"/>
        </row>
        <row r="1120">
          <cell r="A1120"/>
          <cell r="B1120"/>
          <cell r="D1120"/>
          <cell r="E1120"/>
          <cell r="F1120"/>
          <cell r="G1120"/>
          <cell r="H1120"/>
          <cell r="I1120"/>
          <cell r="J1120"/>
          <cell r="K1120"/>
          <cell r="L1120"/>
          <cell r="M1120"/>
          <cell r="P1120"/>
        </row>
        <row r="1121">
          <cell r="A1121"/>
          <cell r="B1121"/>
          <cell r="D1121"/>
          <cell r="E1121"/>
          <cell r="F1121"/>
          <cell r="G1121"/>
          <cell r="H1121"/>
          <cell r="I1121"/>
          <cell r="J1121"/>
          <cell r="K1121"/>
          <cell r="L1121"/>
          <cell r="M1121"/>
          <cell r="P1121"/>
        </row>
        <row r="1122">
          <cell r="A1122"/>
          <cell r="B1122"/>
          <cell r="D1122"/>
          <cell r="E1122"/>
          <cell r="F1122"/>
          <cell r="G1122"/>
          <cell r="H1122"/>
          <cell r="I1122"/>
          <cell r="J1122"/>
          <cell r="K1122"/>
          <cell r="L1122"/>
          <cell r="M1122"/>
          <cell r="P1122"/>
        </row>
        <row r="1123">
          <cell r="A1123"/>
          <cell r="B1123"/>
          <cell r="D1123"/>
          <cell r="E1123"/>
          <cell r="F1123"/>
          <cell r="G1123"/>
          <cell r="H1123"/>
          <cell r="I1123"/>
          <cell r="J1123"/>
          <cell r="K1123"/>
          <cell r="L1123"/>
          <cell r="M1123"/>
          <cell r="P1123"/>
        </row>
        <row r="1124">
          <cell r="A1124"/>
          <cell r="B1124"/>
          <cell r="D1124"/>
          <cell r="E1124"/>
          <cell r="F1124"/>
          <cell r="G1124"/>
          <cell r="H1124"/>
          <cell r="I1124"/>
          <cell r="J1124"/>
          <cell r="K1124"/>
          <cell r="L1124"/>
          <cell r="M1124"/>
          <cell r="P1124"/>
        </row>
        <row r="1125">
          <cell r="A1125"/>
          <cell r="B1125"/>
          <cell r="D1125"/>
          <cell r="E1125"/>
          <cell r="F1125"/>
          <cell r="G1125"/>
          <cell r="H1125"/>
          <cell r="I1125"/>
          <cell r="J1125"/>
          <cell r="K1125"/>
          <cell r="L1125"/>
          <cell r="M1125"/>
          <cell r="P1125"/>
        </row>
        <row r="1126">
          <cell r="A1126"/>
          <cell r="B1126"/>
          <cell r="D1126"/>
          <cell r="E1126"/>
          <cell r="F1126"/>
          <cell r="G1126"/>
          <cell r="H1126"/>
          <cell r="I1126"/>
          <cell r="J1126"/>
          <cell r="K1126"/>
          <cell r="L1126"/>
          <cell r="M1126"/>
          <cell r="P1126"/>
        </row>
        <row r="1127">
          <cell r="A1127"/>
          <cell r="B1127"/>
          <cell r="D1127"/>
          <cell r="E1127"/>
          <cell r="F1127"/>
          <cell r="G1127"/>
          <cell r="H1127"/>
          <cell r="I1127"/>
          <cell r="J1127"/>
          <cell r="K1127"/>
          <cell r="L1127"/>
          <cell r="M1127"/>
          <cell r="P1127"/>
        </row>
        <row r="1128">
          <cell r="A1128"/>
          <cell r="B1128"/>
          <cell r="D1128"/>
          <cell r="E1128"/>
          <cell r="F1128"/>
          <cell r="G1128"/>
          <cell r="H1128"/>
          <cell r="I1128"/>
          <cell r="J1128"/>
          <cell r="K1128"/>
          <cell r="L1128"/>
          <cell r="M1128"/>
          <cell r="P1128"/>
        </row>
        <row r="1129">
          <cell r="A1129"/>
          <cell r="B1129"/>
          <cell r="D1129"/>
          <cell r="E1129"/>
          <cell r="F1129"/>
          <cell r="G1129"/>
          <cell r="H1129"/>
          <cell r="I1129"/>
          <cell r="J1129"/>
          <cell r="K1129"/>
          <cell r="L1129"/>
          <cell r="M1129"/>
          <cell r="P1129"/>
        </row>
        <row r="1130">
          <cell r="A1130"/>
          <cell r="B1130"/>
          <cell r="D1130"/>
          <cell r="E1130"/>
          <cell r="F1130"/>
          <cell r="G1130"/>
          <cell r="H1130"/>
          <cell r="I1130"/>
          <cell r="J1130"/>
          <cell r="K1130"/>
          <cell r="L1130"/>
          <cell r="M1130"/>
          <cell r="P1130"/>
        </row>
        <row r="1131">
          <cell r="A1131"/>
          <cell r="B1131"/>
          <cell r="D1131"/>
          <cell r="E1131"/>
          <cell r="F1131"/>
          <cell r="G1131"/>
          <cell r="H1131"/>
          <cell r="I1131"/>
          <cell r="J1131"/>
          <cell r="K1131"/>
          <cell r="L1131"/>
          <cell r="M1131"/>
          <cell r="P1131"/>
        </row>
        <row r="1132">
          <cell r="A1132"/>
          <cell r="B1132"/>
          <cell r="D1132"/>
          <cell r="E1132"/>
          <cell r="F1132"/>
          <cell r="G1132"/>
          <cell r="H1132"/>
          <cell r="I1132"/>
          <cell r="J1132"/>
          <cell r="K1132"/>
          <cell r="L1132"/>
          <cell r="M1132"/>
          <cell r="P1132"/>
        </row>
        <row r="1133">
          <cell r="A1133"/>
          <cell r="B1133"/>
          <cell r="D1133"/>
          <cell r="E1133"/>
          <cell r="F1133"/>
          <cell r="G1133"/>
          <cell r="H1133"/>
          <cell r="I1133"/>
          <cell r="J1133"/>
          <cell r="K1133"/>
          <cell r="L1133"/>
          <cell r="M1133"/>
          <cell r="P1133"/>
        </row>
        <row r="1134">
          <cell r="A1134"/>
          <cell r="B1134"/>
          <cell r="D1134"/>
          <cell r="E1134"/>
          <cell r="F1134"/>
          <cell r="G1134"/>
          <cell r="H1134"/>
          <cell r="I1134"/>
          <cell r="J1134"/>
          <cell r="K1134"/>
          <cell r="L1134"/>
          <cell r="M1134"/>
          <cell r="P1134"/>
        </row>
        <row r="1135">
          <cell r="A1135"/>
          <cell r="B1135"/>
          <cell r="D1135"/>
          <cell r="E1135"/>
          <cell r="F1135"/>
          <cell r="G1135"/>
          <cell r="H1135"/>
          <cell r="I1135"/>
          <cell r="J1135"/>
          <cell r="K1135"/>
          <cell r="L1135"/>
          <cell r="M1135"/>
          <cell r="P1135"/>
        </row>
        <row r="1136">
          <cell r="A1136"/>
          <cell r="B1136"/>
          <cell r="D1136"/>
          <cell r="E1136"/>
          <cell r="F1136"/>
          <cell r="G1136"/>
          <cell r="H1136"/>
          <cell r="I1136"/>
          <cell r="J1136"/>
          <cell r="K1136"/>
          <cell r="L1136"/>
          <cell r="M1136"/>
          <cell r="P1136"/>
        </row>
        <row r="1137">
          <cell r="A1137"/>
          <cell r="B1137"/>
          <cell r="D1137"/>
          <cell r="E1137"/>
          <cell r="F1137"/>
          <cell r="G1137"/>
          <cell r="H1137"/>
          <cell r="I1137"/>
          <cell r="J1137"/>
          <cell r="K1137"/>
          <cell r="L1137"/>
          <cell r="M1137"/>
          <cell r="P1137"/>
        </row>
        <row r="1138">
          <cell r="A1138"/>
          <cell r="B1138"/>
          <cell r="D1138"/>
          <cell r="E1138"/>
          <cell r="F1138"/>
          <cell r="G1138"/>
          <cell r="H1138"/>
          <cell r="I1138"/>
          <cell r="J1138"/>
          <cell r="K1138"/>
          <cell r="L1138"/>
          <cell r="M1138"/>
          <cell r="P1138"/>
        </row>
        <row r="1139">
          <cell r="A1139"/>
          <cell r="B1139"/>
          <cell r="D1139"/>
          <cell r="E1139"/>
          <cell r="F1139"/>
          <cell r="G1139"/>
          <cell r="H1139"/>
          <cell r="I1139"/>
          <cell r="J1139"/>
          <cell r="K1139"/>
          <cell r="L1139"/>
          <cell r="M1139"/>
          <cell r="P1139"/>
        </row>
        <row r="1140">
          <cell r="A1140"/>
          <cell r="B1140"/>
          <cell r="D1140"/>
          <cell r="E1140"/>
          <cell r="F1140"/>
          <cell r="G1140"/>
          <cell r="H1140"/>
          <cell r="I1140"/>
          <cell r="J1140"/>
          <cell r="K1140"/>
          <cell r="L1140"/>
          <cell r="M1140"/>
          <cell r="P1140"/>
        </row>
        <row r="1141">
          <cell r="A1141"/>
          <cell r="B1141"/>
          <cell r="D1141"/>
          <cell r="E1141"/>
          <cell r="F1141"/>
          <cell r="G1141"/>
          <cell r="H1141"/>
          <cell r="I1141"/>
          <cell r="J1141"/>
          <cell r="K1141"/>
          <cell r="L1141"/>
          <cell r="M1141"/>
          <cell r="P1141"/>
        </row>
        <row r="1142">
          <cell r="A1142"/>
          <cell r="B1142"/>
          <cell r="D1142"/>
          <cell r="E1142"/>
          <cell r="F1142"/>
          <cell r="G1142"/>
          <cell r="H1142"/>
          <cell r="I1142"/>
          <cell r="J1142"/>
          <cell r="K1142"/>
          <cell r="L1142"/>
          <cell r="M1142"/>
          <cell r="P1142"/>
        </row>
        <row r="1143">
          <cell r="A1143"/>
          <cell r="B1143"/>
          <cell r="D1143"/>
          <cell r="E1143"/>
          <cell r="F1143"/>
          <cell r="G1143"/>
          <cell r="H1143"/>
          <cell r="I1143"/>
          <cell r="J1143"/>
          <cell r="K1143"/>
          <cell r="L1143"/>
          <cell r="M1143"/>
          <cell r="P1143"/>
        </row>
        <row r="1144">
          <cell r="A1144"/>
          <cell r="B1144"/>
          <cell r="D1144"/>
          <cell r="E1144"/>
          <cell r="F1144"/>
          <cell r="G1144"/>
          <cell r="H1144"/>
          <cell r="I1144"/>
          <cell r="J1144"/>
          <cell r="K1144"/>
          <cell r="L1144"/>
          <cell r="M1144"/>
          <cell r="P1144"/>
        </row>
        <row r="1145">
          <cell r="A1145"/>
          <cell r="B1145"/>
          <cell r="D1145"/>
          <cell r="E1145"/>
          <cell r="F1145"/>
          <cell r="G1145"/>
          <cell r="H1145"/>
          <cell r="I1145"/>
          <cell r="J1145"/>
          <cell r="K1145"/>
          <cell r="L1145"/>
          <cell r="M1145"/>
          <cell r="P1145"/>
        </row>
        <row r="1146">
          <cell r="A1146"/>
          <cell r="B1146"/>
          <cell r="D1146"/>
          <cell r="E1146"/>
          <cell r="F1146"/>
          <cell r="G1146"/>
          <cell r="H1146"/>
          <cell r="I1146"/>
          <cell r="J1146"/>
          <cell r="K1146"/>
          <cell r="L1146"/>
          <cell r="M1146"/>
          <cell r="P1146"/>
        </row>
        <row r="1147">
          <cell r="A1147"/>
          <cell r="B1147"/>
          <cell r="D1147"/>
          <cell r="E1147"/>
          <cell r="F1147"/>
          <cell r="G1147"/>
          <cell r="H1147"/>
          <cell r="I1147"/>
          <cell r="J1147"/>
          <cell r="K1147"/>
          <cell r="L1147"/>
          <cell r="M1147"/>
          <cell r="P1147"/>
        </row>
        <row r="1148">
          <cell r="A1148"/>
          <cell r="B1148"/>
          <cell r="D1148"/>
          <cell r="E1148"/>
          <cell r="F1148"/>
          <cell r="G1148"/>
          <cell r="H1148"/>
          <cell r="I1148"/>
          <cell r="J1148"/>
          <cell r="K1148"/>
          <cell r="L1148"/>
          <cell r="M1148"/>
          <cell r="P1148"/>
        </row>
        <row r="1149">
          <cell r="A1149"/>
          <cell r="B1149"/>
          <cell r="D1149"/>
          <cell r="E1149"/>
          <cell r="F1149"/>
          <cell r="G1149"/>
          <cell r="H1149"/>
          <cell r="I1149"/>
          <cell r="J1149"/>
          <cell r="K1149"/>
          <cell r="L1149"/>
          <cell r="M1149"/>
          <cell r="P1149"/>
        </row>
        <row r="1150">
          <cell r="A1150"/>
          <cell r="B1150"/>
          <cell r="D1150"/>
          <cell r="E1150"/>
          <cell r="F1150"/>
          <cell r="G1150"/>
          <cell r="H1150"/>
          <cell r="I1150"/>
          <cell r="J1150"/>
          <cell r="K1150"/>
          <cell r="L1150"/>
          <cell r="M1150"/>
          <cell r="P1150"/>
        </row>
        <row r="1151">
          <cell r="A1151"/>
          <cell r="B1151"/>
          <cell r="D1151"/>
          <cell r="E1151"/>
          <cell r="F1151"/>
          <cell r="G1151"/>
          <cell r="H1151"/>
          <cell r="I1151"/>
          <cell r="J1151"/>
          <cell r="K1151"/>
          <cell r="L1151"/>
          <cell r="M1151"/>
          <cell r="P1151"/>
        </row>
        <row r="1152">
          <cell r="A1152"/>
          <cell r="B1152"/>
          <cell r="D1152"/>
          <cell r="E1152"/>
          <cell r="F1152"/>
          <cell r="G1152"/>
          <cell r="H1152"/>
          <cell r="I1152"/>
          <cell r="J1152"/>
          <cell r="K1152"/>
          <cell r="L1152"/>
          <cell r="M1152"/>
          <cell r="P1152"/>
        </row>
        <row r="1153">
          <cell r="A1153"/>
          <cell r="B1153"/>
          <cell r="D1153"/>
          <cell r="E1153"/>
          <cell r="F1153"/>
          <cell r="G1153"/>
          <cell r="H1153"/>
          <cell r="I1153"/>
          <cell r="J1153"/>
          <cell r="K1153"/>
          <cell r="L1153"/>
          <cell r="M1153"/>
          <cell r="P1153"/>
        </row>
        <row r="1154">
          <cell r="A1154"/>
          <cell r="B1154"/>
          <cell r="D1154"/>
          <cell r="E1154"/>
          <cell r="F1154"/>
          <cell r="G1154"/>
          <cell r="H1154"/>
          <cell r="I1154"/>
          <cell r="J1154"/>
          <cell r="K1154"/>
          <cell r="L1154"/>
          <cell r="M1154"/>
          <cell r="P1154"/>
        </row>
        <row r="1155">
          <cell r="A1155"/>
          <cell r="B1155"/>
          <cell r="D1155"/>
          <cell r="E1155"/>
          <cell r="F1155"/>
          <cell r="G1155"/>
          <cell r="H1155"/>
          <cell r="I1155"/>
          <cell r="J1155"/>
          <cell r="K1155"/>
          <cell r="L1155"/>
          <cell r="M1155"/>
          <cell r="P1155"/>
        </row>
        <row r="1156">
          <cell r="A1156"/>
          <cell r="B1156"/>
          <cell r="D1156"/>
          <cell r="E1156"/>
          <cell r="F1156"/>
          <cell r="G1156"/>
          <cell r="H1156"/>
          <cell r="I1156"/>
          <cell r="J1156"/>
          <cell r="K1156"/>
          <cell r="L1156"/>
          <cell r="M1156"/>
          <cell r="P1156"/>
        </row>
        <row r="1157">
          <cell r="A1157"/>
          <cell r="B1157"/>
          <cell r="D1157"/>
          <cell r="E1157"/>
          <cell r="F1157"/>
          <cell r="G1157"/>
          <cell r="H1157"/>
          <cell r="I1157"/>
          <cell r="J1157"/>
          <cell r="K1157"/>
          <cell r="L1157"/>
          <cell r="M1157"/>
          <cell r="P1157"/>
        </row>
        <row r="1158">
          <cell r="A1158"/>
          <cell r="B1158"/>
          <cell r="D1158"/>
          <cell r="E1158"/>
          <cell r="F1158"/>
          <cell r="G1158"/>
          <cell r="H1158"/>
          <cell r="I1158"/>
          <cell r="J1158"/>
          <cell r="K1158"/>
          <cell r="L1158"/>
          <cell r="M1158"/>
          <cell r="P1158"/>
        </row>
        <row r="1159">
          <cell r="A1159"/>
          <cell r="B1159"/>
          <cell r="D1159"/>
          <cell r="E1159"/>
          <cell r="F1159"/>
          <cell r="G1159"/>
          <cell r="H1159"/>
          <cell r="I1159"/>
          <cell r="J1159"/>
          <cell r="K1159"/>
          <cell r="L1159"/>
          <cell r="M1159"/>
          <cell r="P1159"/>
        </row>
        <row r="1160">
          <cell r="A1160"/>
          <cell r="B1160"/>
          <cell r="D1160"/>
          <cell r="E1160"/>
          <cell r="F1160"/>
          <cell r="G1160"/>
          <cell r="H1160"/>
          <cell r="I1160"/>
          <cell r="J1160"/>
          <cell r="K1160"/>
          <cell r="L1160"/>
          <cell r="M1160"/>
          <cell r="P1160"/>
        </row>
        <row r="1161">
          <cell r="A1161"/>
          <cell r="B1161"/>
          <cell r="D1161"/>
          <cell r="E1161"/>
          <cell r="F1161"/>
          <cell r="G1161"/>
          <cell r="H1161"/>
          <cell r="I1161"/>
          <cell r="J1161"/>
          <cell r="K1161"/>
          <cell r="L1161"/>
          <cell r="M1161"/>
          <cell r="P1161"/>
        </row>
        <row r="1162">
          <cell r="A1162"/>
          <cell r="B1162"/>
          <cell r="D1162"/>
          <cell r="E1162"/>
          <cell r="F1162"/>
          <cell r="G1162"/>
          <cell r="H1162"/>
          <cell r="I1162"/>
          <cell r="J1162"/>
          <cell r="K1162"/>
          <cell r="L1162"/>
          <cell r="M1162"/>
          <cell r="P1162"/>
        </row>
        <row r="1163">
          <cell r="A1163"/>
          <cell r="B1163"/>
          <cell r="D1163"/>
          <cell r="E1163"/>
          <cell r="F1163"/>
          <cell r="G1163"/>
          <cell r="H1163"/>
          <cell r="I1163"/>
          <cell r="J1163"/>
          <cell r="K1163"/>
          <cell r="L1163"/>
          <cell r="M1163"/>
          <cell r="P1163"/>
        </row>
        <row r="1164">
          <cell r="A1164"/>
          <cell r="B1164"/>
          <cell r="D1164"/>
          <cell r="E1164"/>
          <cell r="F1164"/>
          <cell r="G1164"/>
          <cell r="H1164"/>
          <cell r="I1164"/>
          <cell r="J1164"/>
          <cell r="K1164"/>
          <cell r="L1164"/>
          <cell r="M1164"/>
          <cell r="P1164"/>
        </row>
        <row r="1165">
          <cell r="A1165"/>
          <cell r="B1165"/>
          <cell r="D1165"/>
          <cell r="E1165"/>
          <cell r="F1165"/>
          <cell r="G1165"/>
          <cell r="H1165"/>
          <cell r="I1165"/>
          <cell r="J1165"/>
          <cell r="K1165"/>
          <cell r="L1165"/>
          <cell r="M1165"/>
          <cell r="P1165"/>
        </row>
        <row r="1166">
          <cell r="A1166"/>
          <cell r="B1166"/>
          <cell r="D1166"/>
          <cell r="E1166"/>
          <cell r="F1166"/>
          <cell r="G1166"/>
          <cell r="H1166"/>
          <cell r="I1166"/>
          <cell r="J1166"/>
          <cell r="K1166"/>
          <cell r="L1166"/>
          <cell r="M1166"/>
          <cell r="P1166"/>
        </row>
        <row r="1167">
          <cell r="A1167"/>
          <cell r="B1167"/>
          <cell r="D1167"/>
          <cell r="E1167"/>
          <cell r="F1167"/>
          <cell r="G1167"/>
          <cell r="H1167"/>
          <cell r="I1167"/>
          <cell r="J1167"/>
          <cell r="K1167"/>
          <cell r="L1167"/>
          <cell r="M1167"/>
          <cell r="P1167"/>
        </row>
        <row r="1168">
          <cell r="A1168"/>
          <cell r="B1168"/>
          <cell r="D1168"/>
          <cell r="E1168"/>
          <cell r="F1168"/>
          <cell r="G1168"/>
          <cell r="H1168"/>
          <cell r="I1168"/>
          <cell r="J1168"/>
          <cell r="K1168"/>
          <cell r="L1168"/>
          <cell r="M1168"/>
          <cell r="P1168"/>
        </row>
        <row r="1169">
          <cell r="A1169"/>
          <cell r="B1169"/>
          <cell r="D1169"/>
          <cell r="E1169"/>
          <cell r="F1169"/>
          <cell r="G1169"/>
          <cell r="H1169"/>
          <cell r="I1169"/>
          <cell r="J1169"/>
          <cell r="K1169"/>
          <cell r="L1169"/>
          <cell r="M1169"/>
          <cell r="P1169"/>
        </row>
        <row r="1170">
          <cell r="A1170"/>
          <cell r="B1170"/>
          <cell r="D1170"/>
          <cell r="E1170"/>
          <cell r="F1170"/>
          <cell r="G1170"/>
          <cell r="H1170"/>
          <cell r="I1170"/>
          <cell r="J1170"/>
          <cell r="K1170"/>
          <cell r="L1170"/>
          <cell r="M1170"/>
          <cell r="P1170"/>
        </row>
        <row r="1171">
          <cell r="A1171"/>
          <cell r="B1171"/>
          <cell r="D1171"/>
          <cell r="E1171"/>
          <cell r="F1171"/>
          <cell r="G1171"/>
          <cell r="H1171"/>
          <cell r="I1171"/>
          <cell r="J1171"/>
          <cell r="K1171"/>
          <cell r="L1171"/>
          <cell r="M1171"/>
          <cell r="P1171"/>
        </row>
        <row r="1172">
          <cell r="A1172"/>
          <cell r="B1172"/>
          <cell r="D1172"/>
          <cell r="E1172"/>
          <cell r="F1172"/>
          <cell r="G1172"/>
          <cell r="H1172"/>
          <cell r="I1172"/>
          <cell r="J1172"/>
          <cell r="K1172"/>
          <cell r="L1172"/>
          <cell r="M1172"/>
          <cell r="P1172"/>
        </row>
        <row r="1173">
          <cell r="A1173"/>
          <cell r="B1173"/>
          <cell r="D1173"/>
          <cell r="E1173"/>
          <cell r="F1173"/>
          <cell r="G1173"/>
          <cell r="H1173"/>
          <cell r="I1173"/>
          <cell r="J1173"/>
          <cell r="K1173"/>
          <cell r="L1173"/>
          <cell r="M1173"/>
          <cell r="P1173"/>
        </row>
        <row r="1174">
          <cell r="A1174"/>
          <cell r="B1174"/>
          <cell r="D1174"/>
          <cell r="E1174"/>
          <cell r="F1174"/>
          <cell r="G1174"/>
          <cell r="H1174"/>
          <cell r="I1174"/>
          <cell r="J1174"/>
          <cell r="K1174"/>
          <cell r="L1174"/>
          <cell r="M1174"/>
          <cell r="P1174"/>
        </row>
        <row r="1175">
          <cell r="A1175"/>
          <cell r="B1175"/>
          <cell r="D1175"/>
          <cell r="E1175"/>
          <cell r="F1175"/>
          <cell r="G1175"/>
          <cell r="H1175"/>
          <cell r="I1175"/>
          <cell r="J1175"/>
          <cell r="K1175"/>
          <cell r="L1175"/>
          <cell r="M1175"/>
          <cell r="P1175"/>
        </row>
        <row r="1176">
          <cell r="A1176"/>
          <cell r="B1176"/>
          <cell r="D1176"/>
          <cell r="E1176"/>
          <cell r="F1176"/>
          <cell r="G1176"/>
          <cell r="H1176"/>
          <cell r="I1176"/>
          <cell r="J1176"/>
          <cell r="K1176"/>
          <cell r="L1176"/>
          <cell r="M1176"/>
          <cell r="P1176"/>
        </row>
        <row r="1177">
          <cell r="A1177"/>
          <cell r="B1177"/>
          <cell r="D1177"/>
          <cell r="E1177"/>
          <cell r="F1177"/>
          <cell r="G1177"/>
          <cell r="H1177"/>
          <cell r="I1177"/>
          <cell r="J1177"/>
          <cell r="K1177"/>
          <cell r="L1177"/>
          <cell r="M1177"/>
          <cell r="P1177"/>
        </row>
        <row r="1178">
          <cell r="A1178"/>
          <cell r="B1178"/>
          <cell r="D1178"/>
          <cell r="E1178"/>
          <cell r="F1178"/>
          <cell r="G1178"/>
          <cell r="H1178"/>
          <cell r="I1178"/>
          <cell r="J1178"/>
          <cell r="K1178"/>
          <cell r="L1178"/>
          <cell r="M1178"/>
          <cell r="P1178"/>
        </row>
        <row r="1179">
          <cell r="A1179"/>
          <cell r="B1179"/>
          <cell r="D1179"/>
          <cell r="E1179"/>
          <cell r="F1179"/>
          <cell r="G1179"/>
          <cell r="H1179"/>
          <cell r="I1179"/>
          <cell r="J1179"/>
          <cell r="K1179"/>
          <cell r="L1179"/>
          <cell r="M1179"/>
          <cell r="P1179"/>
        </row>
        <row r="1180">
          <cell r="A1180"/>
          <cell r="B1180"/>
          <cell r="D1180"/>
          <cell r="E1180"/>
          <cell r="F1180"/>
          <cell r="G1180"/>
          <cell r="H1180"/>
          <cell r="I1180"/>
          <cell r="J1180"/>
          <cell r="K1180"/>
          <cell r="L1180"/>
          <cell r="M1180"/>
          <cell r="P1180"/>
        </row>
        <row r="1181">
          <cell r="A1181"/>
          <cell r="B1181"/>
          <cell r="D1181"/>
          <cell r="E1181"/>
          <cell r="F1181"/>
          <cell r="G1181"/>
          <cell r="H1181"/>
          <cell r="I1181"/>
          <cell r="J1181"/>
          <cell r="K1181"/>
          <cell r="L1181"/>
          <cell r="M1181"/>
          <cell r="P1181"/>
        </row>
        <row r="1182">
          <cell r="A1182"/>
          <cell r="B1182"/>
          <cell r="D1182"/>
          <cell r="E1182"/>
          <cell r="F1182"/>
          <cell r="G1182"/>
          <cell r="H1182"/>
          <cell r="I1182"/>
          <cell r="J1182"/>
          <cell r="K1182"/>
          <cell r="L1182"/>
          <cell r="M1182"/>
          <cell r="P1182"/>
        </row>
        <row r="1183">
          <cell r="A1183"/>
          <cell r="B1183"/>
          <cell r="D1183"/>
          <cell r="E1183"/>
          <cell r="F1183"/>
          <cell r="G1183"/>
          <cell r="H1183"/>
          <cell r="I1183"/>
          <cell r="J1183"/>
          <cell r="K1183"/>
          <cell r="L1183"/>
          <cell r="M1183"/>
          <cell r="P1183"/>
        </row>
        <row r="1184">
          <cell r="A1184"/>
          <cell r="B1184"/>
          <cell r="D1184"/>
          <cell r="E1184"/>
          <cell r="F1184"/>
          <cell r="G1184"/>
          <cell r="H1184"/>
          <cell r="I1184"/>
          <cell r="J1184"/>
          <cell r="K1184"/>
          <cell r="L1184"/>
          <cell r="M1184"/>
          <cell r="P1184"/>
        </row>
        <row r="1185">
          <cell r="A1185"/>
          <cell r="B1185"/>
          <cell r="D1185"/>
          <cell r="E1185"/>
          <cell r="F1185"/>
          <cell r="G1185"/>
          <cell r="H1185"/>
          <cell r="I1185"/>
          <cell r="J1185"/>
          <cell r="K1185"/>
          <cell r="L1185"/>
          <cell r="M1185"/>
          <cell r="P1185"/>
        </row>
        <row r="1186">
          <cell r="A1186"/>
          <cell r="B1186"/>
          <cell r="D1186"/>
          <cell r="E1186"/>
          <cell r="F1186"/>
          <cell r="G1186"/>
          <cell r="H1186"/>
          <cell r="I1186"/>
          <cell r="J1186"/>
          <cell r="K1186"/>
          <cell r="L1186"/>
          <cell r="M1186"/>
          <cell r="P1186"/>
        </row>
        <row r="1187">
          <cell r="A1187"/>
          <cell r="B1187"/>
          <cell r="D1187"/>
          <cell r="E1187"/>
          <cell r="F1187"/>
          <cell r="G1187"/>
          <cell r="H1187"/>
          <cell r="I1187"/>
          <cell r="J1187"/>
          <cell r="K1187"/>
          <cell r="L1187"/>
          <cell r="M1187"/>
          <cell r="P1187"/>
        </row>
        <row r="1188">
          <cell r="A1188"/>
          <cell r="B1188"/>
          <cell r="D1188"/>
          <cell r="E1188"/>
          <cell r="F1188"/>
          <cell r="G1188"/>
          <cell r="H1188"/>
          <cell r="I1188"/>
          <cell r="J1188"/>
          <cell r="K1188"/>
          <cell r="L1188"/>
          <cell r="M1188"/>
          <cell r="P1188"/>
        </row>
        <row r="1189">
          <cell r="A1189"/>
          <cell r="B1189"/>
          <cell r="D1189"/>
          <cell r="E1189"/>
          <cell r="F1189"/>
          <cell r="G1189"/>
          <cell r="H1189"/>
          <cell r="I1189"/>
          <cell r="J1189"/>
          <cell r="K1189"/>
          <cell r="L1189"/>
          <cell r="M1189"/>
          <cell r="P1189"/>
        </row>
        <row r="1190">
          <cell r="A1190"/>
          <cell r="B1190"/>
          <cell r="D1190"/>
          <cell r="E1190"/>
          <cell r="F1190"/>
          <cell r="G1190"/>
          <cell r="H1190"/>
          <cell r="I1190"/>
          <cell r="J1190"/>
          <cell r="K1190"/>
          <cell r="L1190"/>
          <cell r="M1190"/>
          <cell r="P1190"/>
        </row>
        <row r="1191">
          <cell r="A1191"/>
          <cell r="B1191"/>
          <cell r="D1191"/>
          <cell r="E1191"/>
          <cell r="F1191"/>
          <cell r="G1191"/>
          <cell r="H1191"/>
          <cell r="I1191"/>
          <cell r="J1191"/>
          <cell r="K1191"/>
          <cell r="L1191"/>
          <cell r="M1191"/>
          <cell r="P1191"/>
        </row>
        <row r="1192">
          <cell r="A1192"/>
          <cell r="B1192"/>
          <cell r="D1192"/>
          <cell r="E1192"/>
          <cell r="F1192"/>
          <cell r="G1192"/>
          <cell r="H1192"/>
          <cell r="I1192"/>
          <cell r="J1192"/>
          <cell r="K1192"/>
          <cell r="L1192"/>
          <cell r="M1192"/>
          <cell r="P1192"/>
        </row>
        <row r="1193">
          <cell r="A1193"/>
          <cell r="B1193"/>
          <cell r="D1193"/>
          <cell r="E1193"/>
          <cell r="F1193"/>
          <cell r="G1193"/>
          <cell r="H1193"/>
          <cell r="I1193"/>
          <cell r="J1193"/>
          <cell r="K1193"/>
          <cell r="L1193"/>
          <cell r="M1193"/>
          <cell r="P1193"/>
        </row>
        <row r="1194">
          <cell r="A1194"/>
          <cell r="B1194"/>
          <cell r="D1194"/>
          <cell r="E1194"/>
          <cell r="F1194"/>
          <cell r="G1194"/>
          <cell r="H1194"/>
          <cell r="I1194"/>
          <cell r="J1194"/>
          <cell r="K1194"/>
          <cell r="L1194"/>
          <cell r="M1194"/>
          <cell r="P1194"/>
        </row>
        <row r="1195">
          <cell r="A1195"/>
          <cell r="B1195"/>
          <cell r="D1195"/>
          <cell r="E1195"/>
          <cell r="F1195"/>
          <cell r="G1195"/>
          <cell r="H1195"/>
          <cell r="I1195"/>
          <cell r="J1195"/>
          <cell r="K1195"/>
          <cell r="L1195"/>
          <cell r="M1195"/>
          <cell r="P1195"/>
        </row>
        <row r="1196">
          <cell r="A1196"/>
          <cell r="B1196"/>
          <cell r="D1196"/>
          <cell r="E1196"/>
          <cell r="F1196"/>
          <cell r="G1196"/>
          <cell r="H1196"/>
          <cell r="I1196"/>
          <cell r="J1196"/>
          <cell r="K1196"/>
          <cell r="L1196"/>
          <cell r="M1196"/>
          <cell r="P1196"/>
        </row>
        <row r="1197">
          <cell r="A1197"/>
          <cell r="B1197"/>
          <cell r="D1197"/>
          <cell r="E1197"/>
          <cell r="F1197"/>
          <cell r="G1197"/>
          <cell r="H1197"/>
          <cell r="I1197"/>
          <cell r="J1197"/>
          <cell r="K1197"/>
          <cell r="L1197"/>
          <cell r="M1197"/>
          <cell r="P1197"/>
        </row>
        <row r="1198">
          <cell r="A1198"/>
          <cell r="B1198"/>
          <cell r="D1198"/>
          <cell r="E1198"/>
          <cell r="F1198"/>
          <cell r="G1198"/>
          <cell r="H1198"/>
          <cell r="I1198"/>
          <cell r="J1198"/>
          <cell r="K1198"/>
          <cell r="L1198"/>
          <cell r="M1198"/>
          <cell r="P1198"/>
        </row>
        <row r="1199">
          <cell r="A1199"/>
          <cell r="B1199"/>
          <cell r="D1199"/>
          <cell r="E1199"/>
          <cell r="F1199"/>
          <cell r="G1199"/>
          <cell r="H1199"/>
          <cell r="I1199"/>
          <cell r="J1199"/>
          <cell r="K1199"/>
          <cell r="L1199"/>
          <cell r="M1199"/>
          <cell r="P1199"/>
        </row>
        <row r="1200">
          <cell r="A1200"/>
          <cell r="B1200"/>
          <cell r="D1200"/>
          <cell r="E1200"/>
          <cell r="F1200"/>
          <cell r="G1200"/>
          <cell r="H1200"/>
          <cell r="I1200"/>
          <cell r="J1200"/>
          <cell r="K1200"/>
          <cell r="L1200"/>
          <cell r="M1200"/>
          <cell r="P1200"/>
        </row>
        <row r="1201">
          <cell r="A1201"/>
          <cell r="B1201"/>
          <cell r="D1201"/>
          <cell r="E1201"/>
          <cell r="F1201"/>
          <cell r="G1201"/>
          <cell r="H1201"/>
          <cell r="I1201"/>
          <cell r="J1201"/>
          <cell r="K1201"/>
          <cell r="L1201"/>
          <cell r="M1201"/>
          <cell r="P1201"/>
        </row>
        <row r="1202">
          <cell r="A1202"/>
          <cell r="B1202"/>
          <cell r="D1202"/>
          <cell r="E1202"/>
          <cell r="F1202"/>
          <cell r="G1202"/>
          <cell r="H1202"/>
          <cell r="I1202"/>
          <cell r="J1202"/>
          <cell r="K1202"/>
          <cell r="L1202"/>
          <cell r="M1202"/>
          <cell r="P1202"/>
        </row>
        <row r="1203">
          <cell r="A1203"/>
          <cell r="B1203"/>
          <cell r="D1203"/>
          <cell r="E1203"/>
          <cell r="F1203"/>
          <cell r="G1203"/>
          <cell r="H1203"/>
          <cell r="I1203"/>
          <cell r="J1203"/>
          <cell r="K1203"/>
          <cell r="L1203"/>
          <cell r="M1203"/>
          <cell r="P1203"/>
        </row>
        <row r="1204">
          <cell r="A1204"/>
          <cell r="B1204"/>
          <cell r="D1204"/>
          <cell r="E1204"/>
          <cell r="F1204"/>
          <cell r="G1204"/>
          <cell r="H1204"/>
          <cell r="I1204"/>
          <cell r="J1204"/>
          <cell r="K1204"/>
          <cell r="L1204"/>
          <cell r="M1204"/>
          <cell r="P1204"/>
        </row>
        <row r="1205">
          <cell r="A1205"/>
          <cell r="B1205"/>
          <cell r="D1205"/>
          <cell r="E1205"/>
          <cell r="F1205"/>
          <cell r="G1205"/>
          <cell r="H1205"/>
          <cell r="I1205"/>
          <cell r="J1205"/>
          <cell r="K1205"/>
          <cell r="L1205"/>
          <cell r="M1205"/>
          <cell r="P1205"/>
        </row>
        <row r="1206">
          <cell r="A1206"/>
          <cell r="B1206"/>
          <cell r="D1206"/>
          <cell r="E1206"/>
          <cell r="F1206"/>
          <cell r="G1206"/>
          <cell r="H1206"/>
          <cell r="I1206"/>
          <cell r="J1206"/>
          <cell r="K1206"/>
          <cell r="L1206"/>
          <cell r="M1206"/>
          <cell r="P1206"/>
        </row>
        <row r="1207">
          <cell r="A1207"/>
          <cell r="B1207"/>
          <cell r="D1207"/>
          <cell r="E1207"/>
          <cell r="F1207"/>
          <cell r="G1207"/>
          <cell r="H1207"/>
          <cell r="I1207"/>
          <cell r="J1207"/>
          <cell r="K1207"/>
          <cell r="L1207"/>
          <cell r="M1207"/>
          <cell r="P1207"/>
        </row>
        <row r="1208">
          <cell r="A1208"/>
          <cell r="B1208"/>
          <cell r="D1208"/>
          <cell r="E1208"/>
          <cell r="F1208"/>
          <cell r="G1208"/>
          <cell r="H1208"/>
          <cell r="I1208"/>
          <cell r="J1208"/>
          <cell r="K1208"/>
          <cell r="L1208"/>
          <cell r="M1208"/>
          <cell r="P1208"/>
        </row>
        <row r="1209">
          <cell r="A1209"/>
          <cell r="B1209"/>
          <cell r="D1209"/>
          <cell r="E1209"/>
          <cell r="F1209"/>
          <cell r="G1209"/>
          <cell r="H1209"/>
          <cell r="I1209"/>
          <cell r="J1209"/>
          <cell r="K1209"/>
          <cell r="L1209"/>
          <cell r="M1209"/>
          <cell r="P1209"/>
        </row>
        <row r="1210">
          <cell r="A1210"/>
          <cell r="B1210"/>
          <cell r="D1210"/>
          <cell r="E1210"/>
          <cell r="F1210"/>
          <cell r="G1210"/>
          <cell r="H1210"/>
          <cell r="I1210"/>
          <cell r="J1210"/>
          <cell r="K1210"/>
          <cell r="L1210"/>
          <cell r="M1210"/>
          <cell r="P1210"/>
        </row>
        <row r="1211">
          <cell r="A1211"/>
          <cell r="B1211"/>
          <cell r="D1211"/>
          <cell r="E1211"/>
          <cell r="F1211"/>
          <cell r="G1211"/>
          <cell r="H1211"/>
          <cell r="I1211"/>
          <cell r="J1211"/>
          <cell r="K1211"/>
          <cell r="L1211"/>
          <cell r="M1211"/>
          <cell r="P1211"/>
        </row>
        <row r="1212">
          <cell r="A1212"/>
          <cell r="B1212"/>
          <cell r="D1212"/>
          <cell r="E1212"/>
          <cell r="F1212"/>
          <cell r="G1212"/>
          <cell r="H1212"/>
          <cell r="I1212"/>
          <cell r="J1212"/>
          <cell r="K1212"/>
          <cell r="L1212"/>
          <cell r="M1212"/>
          <cell r="P1212"/>
        </row>
        <row r="1213">
          <cell r="A1213"/>
          <cell r="B1213"/>
          <cell r="D1213"/>
          <cell r="E1213"/>
          <cell r="F1213"/>
          <cell r="G1213"/>
          <cell r="H1213"/>
          <cell r="I1213"/>
          <cell r="J1213"/>
          <cell r="K1213"/>
          <cell r="L1213"/>
          <cell r="M1213"/>
          <cell r="P1213"/>
        </row>
        <row r="1214">
          <cell r="A1214"/>
          <cell r="B1214"/>
          <cell r="D1214"/>
          <cell r="E1214"/>
          <cell r="F1214"/>
          <cell r="G1214"/>
          <cell r="H1214"/>
          <cell r="I1214"/>
          <cell r="J1214"/>
          <cell r="K1214"/>
          <cell r="L1214"/>
          <cell r="M1214"/>
          <cell r="P1214"/>
        </row>
        <row r="1215">
          <cell r="A1215"/>
          <cell r="B1215"/>
          <cell r="D1215"/>
          <cell r="E1215"/>
          <cell r="F1215"/>
          <cell r="G1215"/>
          <cell r="H1215"/>
          <cell r="I1215"/>
          <cell r="J1215"/>
          <cell r="K1215"/>
          <cell r="L1215"/>
          <cell r="M1215"/>
          <cell r="P1215"/>
        </row>
        <row r="1216">
          <cell r="A1216"/>
          <cell r="B1216"/>
          <cell r="D1216"/>
          <cell r="E1216"/>
          <cell r="F1216"/>
          <cell r="G1216"/>
          <cell r="H1216"/>
          <cell r="I1216"/>
          <cell r="J1216"/>
          <cell r="K1216"/>
          <cell r="L1216"/>
          <cell r="M1216"/>
          <cell r="P1216"/>
        </row>
        <row r="1217">
          <cell r="A1217"/>
          <cell r="B1217"/>
          <cell r="D1217"/>
          <cell r="E1217"/>
          <cell r="F1217"/>
          <cell r="G1217"/>
          <cell r="H1217"/>
          <cell r="I1217"/>
          <cell r="J1217"/>
          <cell r="K1217"/>
          <cell r="L1217"/>
          <cell r="M1217"/>
          <cell r="P1217"/>
        </row>
        <row r="1218">
          <cell r="A1218"/>
          <cell r="B1218"/>
          <cell r="D1218"/>
          <cell r="E1218"/>
          <cell r="F1218"/>
          <cell r="G1218"/>
          <cell r="H1218"/>
          <cell r="I1218"/>
          <cell r="J1218"/>
          <cell r="K1218"/>
          <cell r="L1218"/>
          <cell r="M1218"/>
          <cell r="P1218"/>
        </row>
        <row r="1219">
          <cell r="A1219"/>
          <cell r="B1219"/>
          <cell r="D1219"/>
          <cell r="E1219"/>
          <cell r="F1219"/>
          <cell r="G1219"/>
          <cell r="H1219"/>
          <cell r="I1219"/>
          <cell r="J1219"/>
          <cell r="K1219"/>
          <cell r="L1219"/>
          <cell r="M1219"/>
          <cell r="P1219"/>
        </row>
        <row r="1220">
          <cell r="A1220"/>
          <cell r="B1220"/>
          <cell r="D1220"/>
          <cell r="E1220"/>
          <cell r="F1220"/>
          <cell r="G1220"/>
          <cell r="H1220"/>
          <cell r="I1220"/>
          <cell r="J1220"/>
          <cell r="K1220"/>
          <cell r="L1220"/>
          <cell r="M1220"/>
          <cell r="P1220"/>
        </row>
        <row r="1221">
          <cell r="A1221"/>
          <cell r="B1221"/>
          <cell r="D1221"/>
          <cell r="E1221"/>
          <cell r="F1221"/>
          <cell r="G1221"/>
          <cell r="H1221"/>
          <cell r="I1221"/>
          <cell r="J1221"/>
          <cell r="K1221"/>
          <cell r="L1221"/>
          <cell r="M1221"/>
          <cell r="P1221"/>
        </row>
        <row r="1222">
          <cell r="A1222"/>
          <cell r="B1222"/>
          <cell r="D1222"/>
          <cell r="E1222"/>
          <cell r="F1222"/>
          <cell r="G1222"/>
          <cell r="H1222"/>
          <cell r="I1222"/>
          <cell r="J1222"/>
          <cell r="K1222"/>
          <cell r="L1222"/>
          <cell r="M1222"/>
          <cell r="P1222"/>
        </row>
        <row r="1223">
          <cell r="A1223"/>
          <cell r="B1223"/>
          <cell r="D1223"/>
          <cell r="E1223"/>
          <cell r="F1223"/>
          <cell r="G1223"/>
          <cell r="H1223"/>
          <cell r="I1223"/>
          <cell r="J1223"/>
          <cell r="K1223"/>
          <cell r="L1223"/>
          <cell r="M1223"/>
          <cell r="P1223"/>
        </row>
        <row r="1224">
          <cell r="A1224"/>
          <cell r="B1224"/>
          <cell r="D1224"/>
          <cell r="E1224"/>
          <cell r="F1224"/>
          <cell r="G1224"/>
          <cell r="H1224"/>
          <cell r="I1224"/>
          <cell r="J1224"/>
          <cell r="K1224"/>
          <cell r="L1224"/>
          <cell r="M1224"/>
          <cell r="P1224"/>
        </row>
        <row r="1225">
          <cell r="A1225"/>
          <cell r="B1225"/>
          <cell r="D1225"/>
          <cell r="E1225"/>
          <cell r="F1225"/>
          <cell r="G1225"/>
          <cell r="H1225"/>
          <cell r="I1225"/>
          <cell r="J1225"/>
          <cell r="K1225"/>
          <cell r="L1225"/>
          <cell r="M1225"/>
          <cell r="P1225"/>
        </row>
        <row r="1226">
          <cell r="A1226"/>
          <cell r="B1226"/>
          <cell r="D1226"/>
          <cell r="E1226"/>
          <cell r="F1226"/>
          <cell r="G1226"/>
          <cell r="H1226"/>
          <cell r="I1226"/>
          <cell r="J1226"/>
          <cell r="K1226"/>
          <cell r="L1226"/>
          <cell r="M1226"/>
          <cell r="P1226"/>
        </row>
        <row r="1227">
          <cell r="A1227"/>
          <cell r="B1227"/>
          <cell r="D1227"/>
          <cell r="E1227"/>
          <cell r="F1227"/>
          <cell r="G1227"/>
          <cell r="H1227"/>
          <cell r="I1227"/>
          <cell r="J1227"/>
          <cell r="K1227"/>
          <cell r="L1227"/>
          <cell r="M1227"/>
          <cell r="P1227"/>
        </row>
        <row r="1228">
          <cell r="A1228"/>
          <cell r="B1228"/>
          <cell r="D1228"/>
          <cell r="E1228"/>
          <cell r="F1228"/>
          <cell r="G1228"/>
          <cell r="H1228"/>
          <cell r="I1228"/>
          <cell r="J1228"/>
          <cell r="K1228"/>
          <cell r="L1228"/>
          <cell r="M1228"/>
          <cell r="P1228"/>
        </row>
        <row r="1229">
          <cell r="A1229"/>
          <cell r="B1229"/>
          <cell r="D1229"/>
          <cell r="E1229"/>
          <cell r="F1229"/>
          <cell r="G1229"/>
          <cell r="H1229"/>
          <cell r="I1229"/>
          <cell r="J1229"/>
          <cell r="K1229"/>
          <cell r="L1229"/>
          <cell r="M1229"/>
          <cell r="P1229"/>
        </row>
        <row r="1230">
          <cell r="A1230"/>
          <cell r="B1230"/>
          <cell r="D1230"/>
          <cell r="E1230"/>
          <cell r="F1230"/>
          <cell r="G1230"/>
          <cell r="H1230"/>
          <cell r="I1230"/>
          <cell r="J1230"/>
          <cell r="K1230"/>
          <cell r="L1230"/>
          <cell r="M1230"/>
          <cell r="P1230"/>
        </row>
        <row r="1231">
          <cell r="A1231"/>
          <cell r="B1231"/>
          <cell r="D1231"/>
          <cell r="E1231"/>
          <cell r="F1231"/>
          <cell r="G1231"/>
          <cell r="H1231"/>
          <cell r="I1231"/>
          <cell r="J1231"/>
          <cell r="K1231"/>
          <cell r="L1231"/>
          <cell r="M1231"/>
          <cell r="P1231"/>
        </row>
        <row r="1232">
          <cell r="A1232"/>
          <cell r="B1232"/>
          <cell r="D1232"/>
          <cell r="E1232"/>
          <cell r="F1232"/>
          <cell r="G1232"/>
          <cell r="H1232"/>
          <cell r="I1232"/>
          <cell r="J1232"/>
          <cell r="K1232"/>
          <cell r="L1232"/>
          <cell r="M1232"/>
          <cell r="P1232"/>
        </row>
        <row r="1233">
          <cell r="A1233"/>
          <cell r="B1233"/>
          <cell r="D1233"/>
          <cell r="E1233"/>
          <cell r="F1233"/>
          <cell r="G1233"/>
          <cell r="H1233"/>
          <cell r="I1233"/>
          <cell r="J1233"/>
          <cell r="K1233"/>
          <cell r="L1233"/>
          <cell r="M1233"/>
          <cell r="P1233"/>
        </row>
        <row r="1234">
          <cell r="A1234"/>
          <cell r="B1234"/>
          <cell r="D1234"/>
          <cell r="E1234"/>
          <cell r="F1234"/>
          <cell r="G1234"/>
          <cell r="H1234"/>
          <cell r="I1234"/>
          <cell r="J1234"/>
          <cell r="K1234"/>
          <cell r="L1234"/>
          <cell r="M1234"/>
          <cell r="P1234"/>
        </row>
        <row r="1235">
          <cell r="A1235"/>
          <cell r="B1235"/>
          <cell r="D1235"/>
          <cell r="E1235"/>
          <cell r="F1235"/>
          <cell r="G1235"/>
          <cell r="H1235"/>
          <cell r="I1235"/>
          <cell r="J1235"/>
          <cell r="K1235"/>
          <cell r="L1235"/>
          <cell r="M1235"/>
          <cell r="P1235"/>
        </row>
        <row r="1236">
          <cell r="A1236"/>
          <cell r="B1236"/>
          <cell r="D1236"/>
          <cell r="E1236"/>
          <cell r="F1236"/>
          <cell r="G1236"/>
          <cell r="H1236"/>
          <cell r="I1236"/>
          <cell r="J1236"/>
          <cell r="K1236"/>
          <cell r="L1236"/>
          <cell r="M1236"/>
          <cell r="P1236"/>
        </row>
        <row r="1237">
          <cell r="A1237"/>
          <cell r="B1237"/>
          <cell r="D1237"/>
          <cell r="E1237"/>
          <cell r="F1237"/>
          <cell r="G1237"/>
          <cell r="H1237"/>
          <cell r="I1237"/>
          <cell r="J1237"/>
          <cell r="K1237"/>
          <cell r="L1237"/>
          <cell r="M1237"/>
          <cell r="P1237"/>
        </row>
        <row r="1238">
          <cell r="A1238"/>
          <cell r="B1238"/>
          <cell r="D1238"/>
          <cell r="E1238"/>
          <cell r="F1238"/>
          <cell r="G1238"/>
          <cell r="H1238"/>
          <cell r="I1238"/>
          <cell r="J1238"/>
          <cell r="K1238"/>
          <cell r="L1238"/>
          <cell r="M1238"/>
          <cell r="P1238"/>
        </row>
        <row r="1239">
          <cell r="A1239"/>
          <cell r="B1239"/>
          <cell r="D1239"/>
          <cell r="E1239"/>
          <cell r="F1239"/>
          <cell r="G1239"/>
          <cell r="H1239"/>
          <cell r="I1239"/>
          <cell r="J1239"/>
          <cell r="K1239"/>
          <cell r="L1239"/>
          <cell r="M1239"/>
          <cell r="P1239"/>
        </row>
        <row r="1240">
          <cell r="A1240"/>
          <cell r="B1240"/>
          <cell r="D1240"/>
          <cell r="E1240"/>
          <cell r="F1240"/>
          <cell r="G1240"/>
          <cell r="H1240"/>
          <cell r="I1240"/>
          <cell r="J1240"/>
          <cell r="K1240"/>
          <cell r="L1240"/>
          <cell r="M1240"/>
          <cell r="P1240"/>
        </row>
        <row r="1241">
          <cell r="A1241"/>
          <cell r="B1241"/>
          <cell r="D1241"/>
          <cell r="E1241"/>
          <cell r="F1241"/>
          <cell r="G1241"/>
          <cell r="H1241"/>
          <cell r="I1241"/>
          <cell r="J1241"/>
          <cell r="K1241"/>
          <cell r="L1241"/>
          <cell r="M1241"/>
          <cell r="P1241"/>
        </row>
        <row r="1242">
          <cell r="A1242"/>
          <cell r="B1242"/>
          <cell r="D1242"/>
          <cell r="E1242"/>
          <cell r="F1242"/>
          <cell r="G1242"/>
          <cell r="H1242"/>
          <cell r="I1242"/>
          <cell r="J1242"/>
          <cell r="K1242"/>
          <cell r="L1242"/>
          <cell r="M1242"/>
          <cell r="P1242"/>
        </row>
        <row r="1243">
          <cell r="A1243"/>
          <cell r="B1243"/>
          <cell r="D1243"/>
          <cell r="E1243"/>
          <cell r="F1243"/>
          <cell r="G1243"/>
          <cell r="H1243"/>
          <cell r="I1243"/>
          <cell r="J1243"/>
          <cell r="K1243"/>
          <cell r="L1243"/>
          <cell r="M1243"/>
          <cell r="P1243"/>
        </row>
        <row r="1244">
          <cell r="A1244"/>
          <cell r="B1244"/>
          <cell r="D1244"/>
          <cell r="E1244"/>
          <cell r="F1244"/>
          <cell r="G1244"/>
          <cell r="H1244"/>
          <cell r="I1244"/>
          <cell r="J1244"/>
          <cell r="K1244"/>
          <cell r="L1244"/>
          <cell r="M1244"/>
          <cell r="P1244"/>
        </row>
        <row r="1245">
          <cell r="A1245"/>
          <cell r="B1245"/>
          <cell r="D1245"/>
          <cell r="E1245"/>
          <cell r="F1245"/>
          <cell r="G1245"/>
          <cell r="H1245"/>
          <cell r="I1245"/>
          <cell r="J1245"/>
          <cell r="K1245"/>
          <cell r="L1245"/>
          <cell r="M1245"/>
          <cell r="P1245"/>
        </row>
        <row r="1246">
          <cell r="A1246"/>
          <cell r="B1246"/>
          <cell r="D1246"/>
          <cell r="E1246"/>
          <cell r="F1246"/>
          <cell r="G1246"/>
          <cell r="H1246"/>
          <cell r="I1246"/>
          <cell r="J1246"/>
          <cell r="K1246"/>
          <cell r="L1246"/>
          <cell r="M1246"/>
          <cell r="P1246"/>
        </row>
        <row r="1247">
          <cell r="A1247"/>
          <cell r="B1247"/>
          <cell r="D1247"/>
          <cell r="E1247"/>
          <cell r="F1247"/>
          <cell r="G1247"/>
          <cell r="H1247"/>
          <cell r="I1247"/>
          <cell r="J1247"/>
          <cell r="K1247"/>
          <cell r="L1247"/>
          <cell r="M1247"/>
          <cell r="P1247"/>
        </row>
        <row r="1248">
          <cell r="A1248"/>
          <cell r="B1248"/>
          <cell r="D1248"/>
          <cell r="E1248"/>
          <cell r="F1248"/>
          <cell r="G1248"/>
          <cell r="H1248"/>
          <cell r="I1248"/>
          <cell r="J1248"/>
          <cell r="K1248"/>
          <cell r="L1248"/>
          <cell r="M1248"/>
          <cell r="P1248"/>
        </row>
        <row r="1249">
          <cell r="A1249"/>
          <cell r="B1249"/>
          <cell r="D1249"/>
          <cell r="E1249"/>
          <cell r="F1249"/>
          <cell r="G1249"/>
          <cell r="H1249"/>
          <cell r="I1249"/>
          <cell r="J1249"/>
          <cell r="K1249"/>
          <cell r="L1249"/>
          <cell r="M1249"/>
          <cell r="P1249"/>
        </row>
        <row r="1250">
          <cell r="A1250"/>
          <cell r="B1250"/>
          <cell r="D1250"/>
          <cell r="E1250"/>
          <cell r="F1250"/>
          <cell r="G1250"/>
          <cell r="H1250"/>
          <cell r="I1250"/>
          <cell r="J1250"/>
          <cell r="K1250"/>
          <cell r="L1250"/>
          <cell r="M1250"/>
          <cell r="P1250"/>
        </row>
        <row r="1251">
          <cell r="A1251"/>
          <cell r="B1251"/>
          <cell r="D1251"/>
          <cell r="E1251"/>
          <cell r="F1251"/>
          <cell r="G1251"/>
          <cell r="H1251"/>
          <cell r="I1251"/>
          <cell r="J1251"/>
          <cell r="K1251"/>
          <cell r="L1251"/>
          <cell r="M1251"/>
          <cell r="P1251"/>
        </row>
        <row r="1252">
          <cell r="A1252"/>
          <cell r="B1252"/>
          <cell r="D1252"/>
          <cell r="E1252"/>
          <cell r="F1252"/>
          <cell r="G1252"/>
          <cell r="H1252"/>
          <cell r="I1252"/>
          <cell r="J1252"/>
          <cell r="K1252"/>
          <cell r="L1252"/>
          <cell r="M1252"/>
          <cell r="P1252"/>
        </row>
        <row r="1253">
          <cell r="A1253"/>
          <cell r="B1253"/>
          <cell r="D1253"/>
          <cell r="E1253"/>
          <cell r="F1253"/>
          <cell r="G1253"/>
          <cell r="H1253"/>
          <cell r="I1253"/>
          <cell r="J1253"/>
          <cell r="K1253"/>
          <cell r="L1253"/>
          <cell r="M1253"/>
          <cell r="P1253"/>
        </row>
        <row r="1254">
          <cell r="A1254"/>
          <cell r="B1254"/>
          <cell r="D1254"/>
          <cell r="E1254"/>
          <cell r="F1254"/>
          <cell r="G1254"/>
          <cell r="H1254"/>
          <cell r="I1254"/>
          <cell r="J1254"/>
          <cell r="K1254"/>
          <cell r="L1254"/>
          <cell r="M1254"/>
          <cell r="P1254"/>
        </row>
        <row r="1255">
          <cell r="A1255"/>
          <cell r="B1255"/>
          <cell r="D1255"/>
          <cell r="E1255"/>
          <cell r="F1255"/>
          <cell r="G1255"/>
          <cell r="H1255"/>
          <cell r="I1255"/>
          <cell r="J1255"/>
          <cell r="K1255"/>
          <cell r="L1255"/>
          <cell r="M1255"/>
          <cell r="P1255"/>
        </row>
        <row r="1256">
          <cell r="A1256"/>
          <cell r="B1256"/>
          <cell r="D1256"/>
          <cell r="E1256"/>
          <cell r="F1256"/>
          <cell r="G1256"/>
          <cell r="H1256"/>
          <cell r="I1256"/>
          <cell r="J1256"/>
          <cell r="K1256"/>
          <cell r="L1256"/>
          <cell r="M1256"/>
          <cell r="P1256"/>
        </row>
        <row r="1257">
          <cell r="A1257"/>
          <cell r="B1257"/>
          <cell r="D1257"/>
          <cell r="E1257"/>
          <cell r="F1257"/>
          <cell r="G1257"/>
          <cell r="H1257"/>
          <cell r="I1257"/>
          <cell r="J1257"/>
          <cell r="K1257"/>
          <cell r="L1257"/>
          <cell r="M1257"/>
          <cell r="P1257"/>
        </row>
        <row r="1258">
          <cell r="A1258"/>
          <cell r="B1258"/>
          <cell r="D1258"/>
          <cell r="E1258"/>
          <cell r="F1258"/>
          <cell r="G1258"/>
          <cell r="H1258"/>
          <cell r="I1258"/>
          <cell r="J1258"/>
          <cell r="K1258"/>
          <cell r="L1258"/>
          <cell r="M1258"/>
          <cell r="P1258"/>
        </row>
        <row r="1259">
          <cell r="A1259"/>
          <cell r="B1259"/>
          <cell r="D1259"/>
          <cell r="E1259"/>
          <cell r="F1259"/>
          <cell r="G1259"/>
          <cell r="H1259"/>
          <cell r="I1259"/>
          <cell r="J1259"/>
          <cell r="K1259"/>
          <cell r="L1259"/>
          <cell r="M1259"/>
          <cell r="P1259"/>
        </row>
        <row r="1260">
          <cell r="A1260"/>
          <cell r="B1260"/>
          <cell r="D1260"/>
          <cell r="E1260"/>
          <cell r="F1260"/>
          <cell r="G1260"/>
          <cell r="H1260"/>
          <cell r="I1260"/>
          <cell r="J1260"/>
          <cell r="K1260"/>
          <cell r="L1260"/>
          <cell r="M1260"/>
          <cell r="P1260"/>
        </row>
        <row r="1261">
          <cell r="A1261"/>
          <cell r="B1261"/>
          <cell r="D1261"/>
          <cell r="E1261"/>
          <cell r="F1261"/>
          <cell r="G1261"/>
          <cell r="H1261"/>
          <cell r="I1261"/>
          <cell r="J1261"/>
          <cell r="K1261"/>
          <cell r="L1261"/>
          <cell r="M1261"/>
          <cell r="P1261"/>
        </row>
        <row r="1262">
          <cell r="A1262"/>
          <cell r="B1262"/>
          <cell r="D1262"/>
          <cell r="E1262"/>
          <cell r="F1262"/>
          <cell r="G1262"/>
          <cell r="H1262"/>
          <cell r="I1262"/>
          <cell r="J1262"/>
          <cell r="K1262"/>
          <cell r="L1262"/>
          <cell r="M1262"/>
          <cell r="P1262"/>
        </row>
        <row r="1263">
          <cell r="A1263"/>
          <cell r="B1263"/>
          <cell r="D1263"/>
          <cell r="E1263"/>
          <cell r="F1263"/>
          <cell r="G1263"/>
          <cell r="H1263"/>
          <cell r="I1263"/>
          <cell r="J1263"/>
          <cell r="K1263"/>
          <cell r="L1263"/>
          <cell r="M1263"/>
          <cell r="P1263"/>
        </row>
        <row r="1264">
          <cell r="A1264"/>
          <cell r="B1264"/>
          <cell r="D1264"/>
          <cell r="E1264"/>
          <cell r="F1264"/>
          <cell r="G1264"/>
          <cell r="H1264"/>
          <cell r="I1264"/>
          <cell r="J1264"/>
          <cell r="K1264"/>
          <cell r="L1264"/>
          <cell r="M1264"/>
          <cell r="P1264"/>
        </row>
        <row r="1265">
          <cell r="A1265"/>
          <cell r="B1265"/>
          <cell r="D1265"/>
          <cell r="E1265"/>
          <cell r="F1265"/>
          <cell r="G1265"/>
          <cell r="H1265"/>
          <cell r="I1265"/>
          <cell r="J1265"/>
          <cell r="K1265"/>
          <cell r="L1265"/>
          <cell r="M1265"/>
          <cell r="P1265"/>
        </row>
        <row r="1266">
          <cell r="A1266"/>
          <cell r="B1266"/>
          <cell r="D1266"/>
          <cell r="E1266"/>
          <cell r="F1266"/>
          <cell r="G1266"/>
          <cell r="H1266"/>
          <cell r="I1266"/>
          <cell r="J1266"/>
          <cell r="K1266"/>
          <cell r="L1266"/>
          <cell r="M1266"/>
          <cell r="P1266"/>
        </row>
        <row r="1267">
          <cell r="A1267"/>
          <cell r="B1267"/>
          <cell r="D1267"/>
          <cell r="E1267"/>
          <cell r="F1267"/>
          <cell r="G1267"/>
          <cell r="H1267"/>
          <cell r="I1267"/>
          <cell r="J1267"/>
          <cell r="K1267"/>
          <cell r="L1267"/>
          <cell r="M1267"/>
          <cell r="P1267"/>
        </row>
        <row r="1268">
          <cell r="A1268"/>
          <cell r="B1268"/>
          <cell r="D1268"/>
          <cell r="E1268"/>
          <cell r="F1268"/>
          <cell r="G1268"/>
          <cell r="H1268"/>
          <cell r="I1268"/>
          <cell r="J1268"/>
          <cell r="K1268"/>
          <cell r="L1268"/>
          <cell r="M1268"/>
          <cell r="P1268"/>
        </row>
        <row r="1269">
          <cell r="A1269"/>
          <cell r="B1269"/>
          <cell r="D1269"/>
          <cell r="E1269"/>
          <cell r="F1269"/>
          <cell r="G1269"/>
          <cell r="H1269"/>
          <cell r="I1269"/>
          <cell r="J1269"/>
          <cell r="K1269"/>
          <cell r="L1269"/>
          <cell r="M1269"/>
          <cell r="P1269"/>
        </row>
        <row r="1270">
          <cell r="A1270"/>
          <cell r="B1270"/>
          <cell r="D1270"/>
          <cell r="E1270"/>
          <cell r="F1270"/>
          <cell r="G1270"/>
          <cell r="H1270"/>
          <cell r="I1270"/>
          <cell r="J1270"/>
          <cell r="K1270"/>
          <cell r="L1270"/>
          <cell r="M1270"/>
          <cell r="P1270"/>
        </row>
        <row r="1271">
          <cell r="A1271"/>
          <cell r="B1271"/>
          <cell r="D1271"/>
          <cell r="E1271"/>
          <cell r="F1271"/>
          <cell r="G1271"/>
          <cell r="H1271"/>
          <cell r="I1271"/>
          <cell r="J1271"/>
          <cell r="K1271"/>
          <cell r="L1271"/>
          <cell r="M1271"/>
          <cell r="P1271"/>
        </row>
        <row r="1272">
          <cell r="A1272"/>
          <cell r="B1272"/>
          <cell r="D1272"/>
          <cell r="E1272"/>
          <cell r="F1272"/>
          <cell r="G1272"/>
          <cell r="H1272"/>
          <cell r="I1272"/>
          <cell r="J1272"/>
          <cell r="K1272"/>
          <cell r="L1272"/>
          <cell r="M1272"/>
          <cell r="P1272"/>
        </row>
        <row r="1273">
          <cell r="A1273"/>
          <cell r="B1273"/>
          <cell r="D1273"/>
          <cell r="E1273"/>
          <cell r="F1273"/>
          <cell r="G1273"/>
          <cell r="H1273"/>
          <cell r="I1273"/>
          <cell r="J1273"/>
          <cell r="K1273"/>
          <cell r="L1273"/>
          <cell r="M1273"/>
          <cell r="P1273"/>
        </row>
        <row r="1274">
          <cell r="A1274"/>
          <cell r="B1274"/>
          <cell r="D1274"/>
          <cell r="E1274"/>
          <cell r="F1274"/>
          <cell r="G1274"/>
          <cell r="H1274"/>
          <cell r="I1274"/>
          <cell r="J1274"/>
          <cell r="K1274"/>
          <cell r="L1274"/>
          <cell r="M1274"/>
          <cell r="P1274"/>
        </row>
        <row r="1275">
          <cell r="A1275"/>
          <cell r="B1275"/>
          <cell r="D1275"/>
          <cell r="E1275"/>
          <cell r="F1275"/>
          <cell r="G1275"/>
          <cell r="H1275"/>
          <cell r="I1275"/>
          <cell r="J1275"/>
          <cell r="K1275"/>
          <cell r="L1275"/>
          <cell r="M1275"/>
          <cell r="P1275"/>
        </row>
        <row r="1276">
          <cell r="A1276"/>
          <cell r="B1276"/>
          <cell r="D1276"/>
          <cell r="E1276"/>
          <cell r="F1276"/>
          <cell r="G1276"/>
          <cell r="H1276"/>
          <cell r="I1276"/>
          <cell r="J1276"/>
          <cell r="K1276"/>
          <cell r="L1276"/>
          <cell r="M1276"/>
          <cell r="P1276"/>
        </row>
        <row r="1277">
          <cell r="A1277"/>
          <cell r="B1277"/>
          <cell r="D1277"/>
          <cell r="E1277"/>
          <cell r="F1277"/>
          <cell r="G1277"/>
          <cell r="H1277"/>
          <cell r="I1277"/>
          <cell r="J1277"/>
          <cell r="K1277"/>
          <cell r="L1277"/>
          <cell r="M1277"/>
          <cell r="P1277"/>
        </row>
        <row r="1278">
          <cell r="A1278"/>
          <cell r="B1278"/>
          <cell r="D1278"/>
          <cell r="E1278"/>
          <cell r="F1278"/>
          <cell r="G1278"/>
          <cell r="H1278"/>
          <cell r="I1278"/>
          <cell r="J1278"/>
          <cell r="K1278"/>
          <cell r="L1278"/>
          <cell r="M1278"/>
          <cell r="P1278"/>
        </row>
        <row r="1279">
          <cell r="A1279"/>
          <cell r="B1279"/>
          <cell r="D1279"/>
          <cell r="E1279"/>
          <cell r="F1279"/>
          <cell r="G1279"/>
          <cell r="H1279"/>
          <cell r="I1279"/>
          <cell r="J1279"/>
          <cell r="K1279"/>
          <cell r="L1279"/>
          <cell r="M1279"/>
          <cell r="P1279"/>
        </row>
        <row r="1280">
          <cell r="A1280"/>
          <cell r="B1280"/>
          <cell r="D1280"/>
          <cell r="E1280"/>
          <cell r="F1280"/>
          <cell r="G1280"/>
          <cell r="H1280"/>
          <cell r="I1280"/>
          <cell r="J1280"/>
          <cell r="K1280"/>
          <cell r="L1280"/>
          <cell r="M1280"/>
          <cell r="P1280"/>
        </row>
        <row r="1281">
          <cell r="A1281"/>
          <cell r="B1281"/>
          <cell r="D1281"/>
          <cell r="E1281"/>
          <cell r="F1281"/>
          <cell r="G1281"/>
          <cell r="H1281"/>
          <cell r="I1281"/>
          <cell r="J1281"/>
          <cell r="K1281"/>
          <cell r="L1281"/>
          <cell r="M1281"/>
          <cell r="P1281"/>
        </row>
        <row r="1282">
          <cell r="A1282"/>
          <cell r="B1282"/>
          <cell r="D1282"/>
          <cell r="E1282"/>
          <cell r="F1282"/>
          <cell r="G1282"/>
          <cell r="H1282"/>
          <cell r="I1282"/>
          <cell r="J1282"/>
          <cell r="K1282"/>
          <cell r="L1282"/>
          <cell r="M1282"/>
          <cell r="P1282"/>
        </row>
        <row r="1283">
          <cell r="A1283"/>
          <cell r="B1283"/>
          <cell r="D1283"/>
          <cell r="E1283"/>
          <cell r="F1283"/>
          <cell r="G1283"/>
          <cell r="H1283"/>
          <cell r="I1283"/>
          <cell r="J1283"/>
          <cell r="K1283"/>
          <cell r="L1283"/>
          <cell r="M1283"/>
          <cell r="P1283"/>
        </row>
        <row r="1284">
          <cell r="A1284"/>
          <cell r="B1284"/>
          <cell r="D1284"/>
          <cell r="E1284"/>
          <cell r="F1284"/>
          <cell r="G1284"/>
          <cell r="H1284"/>
          <cell r="I1284"/>
          <cell r="J1284"/>
          <cell r="K1284"/>
          <cell r="L1284"/>
          <cell r="M1284"/>
          <cell r="P1284"/>
        </row>
        <row r="1285">
          <cell r="A1285"/>
          <cell r="B1285"/>
          <cell r="D1285"/>
          <cell r="E1285"/>
          <cell r="F1285"/>
          <cell r="G1285"/>
          <cell r="H1285"/>
          <cell r="I1285"/>
          <cell r="J1285"/>
          <cell r="K1285"/>
          <cell r="L1285"/>
          <cell r="M1285"/>
          <cell r="P1285"/>
        </row>
        <row r="1286">
          <cell r="A1286"/>
          <cell r="B1286"/>
          <cell r="D1286"/>
          <cell r="E1286"/>
          <cell r="F1286"/>
          <cell r="G1286"/>
          <cell r="H1286"/>
          <cell r="I1286"/>
          <cell r="J1286"/>
          <cell r="K1286"/>
          <cell r="L1286"/>
          <cell r="M1286"/>
          <cell r="P1286"/>
        </row>
        <row r="1287">
          <cell r="A1287"/>
          <cell r="B1287"/>
          <cell r="D1287"/>
          <cell r="E1287"/>
          <cell r="F1287"/>
          <cell r="G1287"/>
          <cell r="H1287"/>
          <cell r="I1287"/>
          <cell r="J1287"/>
          <cell r="K1287"/>
          <cell r="L1287"/>
          <cell r="M1287"/>
          <cell r="P1287"/>
        </row>
        <row r="1288">
          <cell r="A1288"/>
          <cell r="B1288"/>
          <cell r="D1288"/>
          <cell r="E1288"/>
          <cell r="F1288"/>
          <cell r="G1288"/>
          <cell r="H1288"/>
          <cell r="I1288"/>
          <cell r="J1288"/>
          <cell r="K1288"/>
          <cell r="L1288"/>
          <cell r="M1288"/>
          <cell r="P1288"/>
        </row>
        <row r="1289">
          <cell r="A1289"/>
          <cell r="B1289"/>
          <cell r="D1289"/>
          <cell r="E1289"/>
          <cell r="F1289"/>
          <cell r="G1289"/>
          <cell r="H1289"/>
          <cell r="I1289"/>
          <cell r="J1289"/>
          <cell r="K1289"/>
          <cell r="L1289"/>
          <cell r="M1289"/>
          <cell r="P1289"/>
        </row>
        <row r="1290">
          <cell r="A1290"/>
          <cell r="B1290"/>
          <cell r="D1290"/>
          <cell r="E1290"/>
          <cell r="F1290"/>
          <cell r="G1290"/>
          <cell r="H1290"/>
          <cell r="I1290"/>
          <cell r="J1290"/>
          <cell r="K1290"/>
          <cell r="L1290"/>
          <cell r="M1290"/>
          <cell r="P1290"/>
        </row>
        <row r="1291">
          <cell r="A1291"/>
          <cell r="B1291"/>
          <cell r="D1291"/>
          <cell r="E1291"/>
          <cell r="F1291"/>
          <cell r="G1291"/>
          <cell r="H1291"/>
          <cell r="I1291"/>
          <cell r="J1291"/>
          <cell r="K1291"/>
          <cell r="L1291"/>
          <cell r="M1291"/>
          <cell r="P1291"/>
        </row>
        <row r="1292">
          <cell r="A1292"/>
          <cell r="B1292"/>
          <cell r="D1292"/>
          <cell r="E1292"/>
          <cell r="F1292"/>
          <cell r="G1292"/>
          <cell r="H1292"/>
          <cell r="I1292"/>
          <cell r="J1292"/>
          <cell r="K1292"/>
          <cell r="L1292"/>
          <cell r="M1292"/>
          <cell r="P1292"/>
        </row>
        <row r="1293">
          <cell r="A1293"/>
          <cell r="B1293"/>
          <cell r="D1293"/>
          <cell r="E1293"/>
          <cell r="F1293"/>
          <cell r="G1293"/>
          <cell r="H1293"/>
          <cell r="I1293"/>
          <cell r="J1293"/>
          <cell r="K1293"/>
          <cell r="L1293"/>
          <cell r="M1293"/>
          <cell r="P1293"/>
        </row>
        <row r="1294">
          <cell r="A1294"/>
          <cell r="B1294"/>
          <cell r="D1294"/>
          <cell r="E1294"/>
          <cell r="F1294"/>
          <cell r="G1294"/>
          <cell r="H1294"/>
          <cell r="I1294"/>
          <cell r="J1294"/>
          <cell r="K1294"/>
          <cell r="L1294"/>
          <cell r="M1294"/>
          <cell r="P1294"/>
        </row>
        <row r="1295">
          <cell r="A1295"/>
          <cell r="B1295"/>
          <cell r="D1295"/>
          <cell r="E1295"/>
          <cell r="F1295"/>
          <cell r="G1295"/>
          <cell r="H1295"/>
          <cell r="I1295"/>
          <cell r="J1295"/>
          <cell r="K1295"/>
          <cell r="L1295"/>
          <cell r="M1295"/>
          <cell r="P1295"/>
        </row>
        <row r="1296">
          <cell r="A1296"/>
          <cell r="B1296"/>
          <cell r="D1296"/>
          <cell r="E1296"/>
          <cell r="F1296"/>
          <cell r="G1296"/>
          <cell r="H1296"/>
          <cell r="I1296"/>
          <cell r="J1296"/>
          <cell r="K1296"/>
          <cell r="L1296"/>
          <cell r="M1296"/>
          <cell r="P1296"/>
        </row>
        <row r="1297">
          <cell r="A1297"/>
          <cell r="B1297"/>
          <cell r="D1297"/>
          <cell r="E1297"/>
          <cell r="F1297"/>
          <cell r="G1297"/>
          <cell r="H1297"/>
          <cell r="I1297"/>
          <cell r="J1297"/>
          <cell r="K1297"/>
          <cell r="L1297"/>
          <cell r="M1297"/>
          <cell r="P1297"/>
        </row>
        <row r="1298">
          <cell r="A1298"/>
          <cell r="B1298"/>
          <cell r="D1298"/>
          <cell r="E1298"/>
          <cell r="F1298"/>
          <cell r="G1298"/>
          <cell r="H1298"/>
          <cell r="I1298"/>
          <cell r="J1298"/>
          <cell r="K1298"/>
          <cell r="L1298"/>
          <cell r="M1298"/>
          <cell r="P1298"/>
        </row>
        <row r="1299">
          <cell r="A1299"/>
          <cell r="B1299"/>
          <cell r="D1299"/>
          <cell r="E1299"/>
          <cell r="F1299"/>
          <cell r="G1299"/>
          <cell r="H1299"/>
          <cell r="I1299"/>
          <cell r="J1299"/>
          <cell r="K1299"/>
          <cell r="L1299"/>
          <cell r="M1299"/>
          <cell r="P1299"/>
        </row>
        <row r="1300">
          <cell r="A1300"/>
          <cell r="B1300"/>
          <cell r="D1300"/>
          <cell r="E1300"/>
          <cell r="F1300"/>
          <cell r="G1300"/>
          <cell r="H1300"/>
          <cell r="I1300"/>
          <cell r="J1300"/>
          <cell r="K1300"/>
          <cell r="L1300"/>
          <cell r="M1300"/>
          <cell r="P1300"/>
        </row>
        <row r="1301">
          <cell r="A1301"/>
          <cell r="B1301"/>
          <cell r="D1301"/>
          <cell r="E1301"/>
          <cell r="F1301"/>
          <cell r="G1301"/>
          <cell r="H1301"/>
          <cell r="I1301"/>
          <cell r="J1301"/>
          <cell r="K1301"/>
          <cell r="L1301"/>
          <cell r="M1301"/>
          <cell r="P1301"/>
        </row>
        <row r="1302">
          <cell r="A1302"/>
          <cell r="B1302"/>
          <cell r="D1302"/>
          <cell r="E1302"/>
          <cell r="F1302"/>
          <cell r="G1302"/>
          <cell r="H1302"/>
          <cell r="I1302"/>
          <cell r="J1302"/>
          <cell r="K1302"/>
          <cell r="L1302"/>
          <cell r="M1302"/>
          <cell r="P1302"/>
        </row>
        <row r="1303">
          <cell r="A1303"/>
          <cell r="B1303"/>
          <cell r="D1303"/>
          <cell r="E1303"/>
          <cell r="F1303"/>
          <cell r="G1303"/>
          <cell r="H1303"/>
          <cell r="I1303"/>
          <cell r="J1303"/>
          <cell r="K1303"/>
          <cell r="L1303"/>
          <cell r="M1303"/>
          <cell r="P1303"/>
        </row>
        <row r="1304">
          <cell r="A1304"/>
          <cell r="B1304"/>
          <cell r="D1304"/>
          <cell r="E1304"/>
          <cell r="F1304"/>
          <cell r="G1304"/>
          <cell r="H1304"/>
          <cell r="I1304"/>
          <cell r="J1304"/>
          <cell r="K1304"/>
          <cell r="L1304"/>
          <cell r="M1304"/>
          <cell r="P1304"/>
        </row>
        <row r="1305">
          <cell r="A1305"/>
          <cell r="B1305"/>
          <cell r="D1305"/>
          <cell r="E1305"/>
          <cell r="F1305"/>
          <cell r="G1305"/>
          <cell r="H1305"/>
          <cell r="I1305"/>
          <cell r="J1305"/>
          <cell r="K1305"/>
          <cell r="L1305"/>
          <cell r="M1305"/>
          <cell r="P1305"/>
        </row>
        <row r="1306">
          <cell r="A1306"/>
          <cell r="B1306"/>
          <cell r="D1306"/>
          <cell r="E1306"/>
          <cell r="F1306"/>
          <cell r="G1306"/>
          <cell r="H1306"/>
          <cell r="I1306"/>
          <cell r="J1306"/>
          <cell r="K1306"/>
          <cell r="L1306"/>
          <cell r="M1306"/>
          <cell r="P1306"/>
        </row>
        <row r="1307">
          <cell r="A1307"/>
          <cell r="B1307"/>
          <cell r="D1307"/>
          <cell r="E1307"/>
          <cell r="F1307"/>
          <cell r="G1307"/>
          <cell r="H1307"/>
          <cell r="I1307"/>
          <cell r="J1307"/>
          <cell r="K1307"/>
          <cell r="L1307"/>
          <cell r="M1307"/>
          <cell r="P1307"/>
        </row>
        <row r="1308">
          <cell r="A1308"/>
          <cell r="B1308"/>
          <cell r="D1308"/>
          <cell r="E1308"/>
          <cell r="F1308"/>
          <cell r="G1308"/>
          <cell r="H1308"/>
          <cell r="I1308"/>
          <cell r="J1308"/>
          <cell r="K1308"/>
          <cell r="L1308"/>
          <cell r="M1308"/>
          <cell r="P1308"/>
        </row>
        <row r="1309">
          <cell r="A1309"/>
          <cell r="B1309"/>
          <cell r="D1309"/>
          <cell r="E1309"/>
          <cell r="F1309"/>
          <cell r="G1309"/>
          <cell r="H1309"/>
          <cell r="I1309"/>
          <cell r="J1309"/>
          <cell r="K1309"/>
          <cell r="L1309"/>
          <cell r="M1309"/>
          <cell r="P1309"/>
        </row>
        <row r="1310">
          <cell r="A1310"/>
          <cell r="B1310"/>
          <cell r="D1310"/>
          <cell r="E1310"/>
          <cell r="F1310"/>
          <cell r="G1310"/>
          <cell r="H1310"/>
          <cell r="I1310"/>
          <cell r="J1310"/>
          <cell r="K1310"/>
          <cell r="L1310"/>
          <cell r="M1310"/>
          <cell r="P1310"/>
        </row>
        <row r="1311">
          <cell r="A1311"/>
          <cell r="B1311"/>
          <cell r="D1311"/>
          <cell r="E1311"/>
          <cell r="F1311"/>
          <cell r="G1311"/>
          <cell r="H1311"/>
          <cell r="I1311"/>
          <cell r="J1311"/>
          <cell r="K1311"/>
          <cell r="L1311"/>
          <cell r="M1311"/>
          <cell r="P1311"/>
        </row>
        <row r="1312">
          <cell r="A1312"/>
          <cell r="B1312"/>
          <cell r="D1312"/>
          <cell r="E1312"/>
          <cell r="F1312"/>
          <cell r="G1312"/>
          <cell r="H1312"/>
          <cell r="I1312"/>
          <cell r="J1312"/>
          <cell r="K1312"/>
          <cell r="L1312"/>
          <cell r="M1312"/>
          <cell r="P1312"/>
        </row>
        <row r="1313">
          <cell r="A1313"/>
          <cell r="B1313"/>
          <cell r="D1313"/>
          <cell r="E1313"/>
          <cell r="F1313"/>
          <cell r="G1313"/>
          <cell r="H1313"/>
          <cell r="I1313"/>
          <cell r="J1313"/>
          <cell r="K1313"/>
          <cell r="L1313"/>
          <cell r="M1313"/>
          <cell r="P1313"/>
        </row>
        <row r="1314">
          <cell r="A1314"/>
          <cell r="B1314"/>
          <cell r="D1314"/>
          <cell r="E1314"/>
          <cell r="F1314"/>
          <cell r="G1314"/>
          <cell r="H1314"/>
          <cell r="I1314"/>
          <cell r="J1314"/>
          <cell r="K1314"/>
          <cell r="L1314"/>
          <cell r="M1314"/>
          <cell r="P1314"/>
        </row>
        <row r="1315">
          <cell r="A1315"/>
          <cell r="B1315"/>
          <cell r="D1315"/>
          <cell r="E1315"/>
          <cell r="F1315"/>
          <cell r="G1315"/>
          <cell r="H1315"/>
          <cell r="I1315"/>
          <cell r="J1315"/>
          <cell r="K1315"/>
          <cell r="L1315"/>
          <cell r="M1315"/>
          <cell r="P1315"/>
        </row>
        <row r="1316">
          <cell r="A1316"/>
          <cell r="B1316"/>
          <cell r="D1316"/>
          <cell r="E1316"/>
          <cell r="F1316"/>
          <cell r="G1316"/>
          <cell r="H1316"/>
          <cell r="I1316"/>
          <cell r="J1316"/>
          <cell r="K1316"/>
          <cell r="L1316"/>
          <cell r="M1316"/>
          <cell r="P1316"/>
        </row>
        <row r="1317">
          <cell r="A1317"/>
          <cell r="B1317"/>
          <cell r="D1317"/>
          <cell r="E1317"/>
          <cell r="F1317"/>
          <cell r="G1317"/>
          <cell r="H1317"/>
          <cell r="I1317"/>
          <cell r="J1317"/>
          <cell r="K1317"/>
          <cell r="L1317"/>
          <cell r="M1317"/>
          <cell r="P1317"/>
        </row>
        <row r="1318">
          <cell r="A1318"/>
          <cell r="B1318"/>
          <cell r="D1318"/>
          <cell r="E1318"/>
          <cell r="F1318"/>
          <cell r="G1318"/>
          <cell r="H1318"/>
          <cell r="I1318"/>
          <cell r="J1318"/>
          <cell r="K1318"/>
          <cell r="L1318"/>
          <cell r="M1318"/>
          <cell r="P1318"/>
        </row>
        <row r="1319">
          <cell r="A1319"/>
          <cell r="B1319"/>
          <cell r="D1319"/>
          <cell r="E1319"/>
          <cell r="F1319"/>
          <cell r="G1319"/>
          <cell r="H1319"/>
          <cell r="I1319"/>
          <cell r="J1319"/>
          <cell r="K1319"/>
          <cell r="L1319"/>
          <cell r="M1319"/>
          <cell r="P1319"/>
        </row>
        <row r="1320">
          <cell r="A1320"/>
          <cell r="B1320"/>
          <cell r="D1320"/>
          <cell r="E1320"/>
          <cell r="F1320"/>
          <cell r="G1320"/>
          <cell r="H1320"/>
          <cell r="I1320"/>
          <cell r="J1320"/>
          <cell r="K1320"/>
          <cell r="L1320"/>
          <cell r="M1320"/>
          <cell r="P1320"/>
        </row>
        <row r="1321">
          <cell r="A1321"/>
          <cell r="B1321"/>
          <cell r="D1321"/>
          <cell r="E1321"/>
          <cell r="F1321"/>
          <cell r="G1321"/>
          <cell r="H1321"/>
          <cell r="I1321"/>
          <cell r="J1321"/>
          <cell r="K1321"/>
          <cell r="L1321"/>
          <cell r="M1321"/>
          <cell r="P1321"/>
        </row>
        <row r="1322">
          <cell r="A1322"/>
          <cell r="B1322"/>
          <cell r="D1322"/>
          <cell r="E1322"/>
          <cell r="F1322"/>
          <cell r="G1322"/>
          <cell r="H1322"/>
          <cell r="I1322"/>
          <cell r="J1322"/>
          <cell r="K1322"/>
          <cell r="L1322"/>
          <cell r="M1322"/>
          <cell r="P1322"/>
        </row>
        <row r="1323">
          <cell r="A1323"/>
          <cell r="B1323"/>
          <cell r="D1323"/>
          <cell r="E1323"/>
          <cell r="F1323"/>
          <cell r="G1323"/>
          <cell r="H1323"/>
          <cell r="I1323"/>
          <cell r="J1323"/>
          <cell r="K1323"/>
          <cell r="L1323"/>
          <cell r="M1323"/>
          <cell r="P1323"/>
        </row>
        <row r="1324">
          <cell r="A1324"/>
          <cell r="B1324"/>
          <cell r="D1324"/>
          <cell r="E1324"/>
          <cell r="F1324"/>
          <cell r="G1324"/>
          <cell r="H1324"/>
          <cell r="I1324"/>
          <cell r="J1324"/>
          <cell r="K1324"/>
          <cell r="L1324"/>
          <cell r="M1324"/>
          <cell r="P1324"/>
        </row>
        <row r="1325">
          <cell r="A1325"/>
          <cell r="B1325"/>
          <cell r="D1325"/>
          <cell r="E1325"/>
          <cell r="F1325"/>
          <cell r="G1325"/>
          <cell r="H1325"/>
          <cell r="I1325"/>
          <cell r="J1325"/>
          <cell r="K1325"/>
          <cell r="L1325"/>
          <cell r="M1325"/>
          <cell r="P1325"/>
        </row>
        <row r="1326">
          <cell r="A1326"/>
          <cell r="B1326"/>
          <cell r="D1326"/>
          <cell r="E1326"/>
          <cell r="F1326"/>
          <cell r="G1326"/>
          <cell r="H1326"/>
          <cell r="I1326"/>
          <cell r="J1326"/>
          <cell r="K1326"/>
          <cell r="L1326"/>
          <cell r="M1326"/>
          <cell r="P1326"/>
        </row>
        <row r="1327">
          <cell r="A1327"/>
          <cell r="B1327"/>
          <cell r="D1327"/>
          <cell r="E1327"/>
          <cell r="F1327"/>
          <cell r="G1327"/>
          <cell r="H1327"/>
          <cell r="I1327"/>
          <cell r="J1327"/>
          <cell r="K1327"/>
          <cell r="L1327"/>
          <cell r="M1327"/>
          <cell r="P1327"/>
        </row>
        <row r="1328">
          <cell r="A1328"/>
          <cell r="B1328"/>
          <cell r="D1328"/>
          <cell r="E1328"/>
          <cell r="F1328"/>
          <cell r="G1328"/>
          <cell r="H1328"/>
          <cell r="I1328"/>
          <cell r="J1328"/>
          <cell r="K1328"/>
          <cell r="L1328"/>
          <cell r="M1328"/>
          <cell r="P1328"/>
        </row>
        <row r="1329">
          <cell r="A1329"/>
          <cell r="B1329"/>
          <cell r="D1329"/>
          <cell r="E1329"/>
          <cell r="F1329"/>
          <cell r="G1329"/>
          <cell r="H1329"/>
          <cell r="I1329"/>
          <cell r="J1329"/>
          <cell r="K1329"/>
          <cell r="L1329"/>
          <cell r="M1329"/>
          <cell r="P1329"/>
        </row>
        <row r="1330">
          <cell r="A1330"/>
          <cell r="B1330"/>
          <cell r="D1330"/>
          <cell r="E1330"/>
          <cell r="F1330"/>
          <cell r="G1330"/>
          <cell r="H1330"/>
          <cell r="I1330"/>
          <cell r="J1330"/>
          <cell r="K1330"/>
          <cell r="L1330"/>
          <cell r="M1330"/>
          <cell r="P1330"/>
        </row>
        <row r="1331">
          <cell r="A1331"/>
          <cell r="B1331"/>
          <cell r="D1331"/>
          <cell r="E1331"/>
          <cell r="F1331"/>
          <cell r="G1331"/>
          <cell r="H1331"/>
          <cell r="I1331"/>
          <cell r="J1331"/>
          <cell r="K1331"/>
          <cell r="L1331"/>
          <cell r="M1331"/>
          <cell r="P1331"/>
        </row>
        <row r="1332">
          <cell r="A1332"/>
          <cell r="B1332"/>
          <cell r="D1332"/>
          <cell r="E1332"/>
          <cell r="F1332"/>
          <cell r="G1332"/>
          <cell r="H1332"/>
          <cell r="I1332"/>
          <cell r="J1332"/>
          <cell r="K1332"/>
          <cell r="L1332"/>
          <cell r="M1332"/>
          <cell r="P1332"/>
        </row>
        <row r="1333">
          <cell r="A1333"/>
          <cell r="B1333"/>
          <cell r="D1333"/>
          <cell r="E1333"/>
          <cell r="F1333"/>
          <cell r="G1333"/>
          <cell r="H1333"/>
          <cell r="I1333"/>
          <cell r="J1333"/>
          <cell r="K1333"/>
          <cell r="L1333"/>
          <cell r="M1333"/>
          <cell r="P1333"/>
        </row>
        <row r="1334">
          <cell r="A1334"/>
          <cell r="B1334"/>
          <cell r="D1334"/>
          <cell r="E1334"/>
          <cell r="F1334"/>
          <cell r="G1334"/>
          <cell r="H1334"/>
          <cell r="I1334"/>
          <cell r="J1334"/>
          <cell r="K1334"/>
          <cell r="L1334"/>
          <cell r="M1334"/>
          <cell r="P1334"/>
        </row>
        <row r="1335">
          <cell r="A1335"/>
          <cell r="B1335"/>
          <cell r="D1335"/>
          <cell r="E1335"/>
          <cell r="F1335"/>
          <cell r="G1335"/>
          <cell r="H1335"/>
          <cell r="I1335"/>
          <cell r="J1335"/>
          <cell r="K1335"/>
          <cell r="L1335"/>
          <cell r="M1335"/>
          <cell r="P1335"/>
        </row>
        <row r="1336">
          <cell r="A1336"/>
          <cell r="B1336"/>
          <cell r="D1336"/>
          <cell r="E1336"/>
          <cell r="F1336"/>
          <cell r="G1336"/>
          <cell r="H1336"/>
          <cell r="I1336"/>
          <cell r="J1336"/>
          <cell r="K1336"/>
          <cell r="L1336"/>
          <cell r="M1336"/>
          <cell r="P1336"/>
        </row>
        <row r="1337">
          <cell r="A1337"/>
          <cell r="B1337"/>
          <cell r="D1337"/>
          <cell r="E1337"/>
          <cell r="F1337"/>
          <cell r="G1337"/>
          <cell r="H1337"/>
          <cell r="I1337"/>
          <cell r="J1337"/>
          <cell r="K1337"/>
          <cell r="L1337"/>
          <cell r="M1337"/>
          <cell r="P1337"/>
        </row>
        <row r="1338">
          <cell r="A1338"/>
          <cell r="B1338"/>
          <cell r="D1338"/>
          <cell r="E1338"/>
          <cell r="F1338"/>
          <cell r="G1338"/>
          <cell r="H1338"/>
          <cell r="I1338"/>
          <cell r="J1338"/>
          <cell r="K1338"/>
          <cell r="L1338"/>
          <cell r="M1338"/>
          <cell r="P1338"/>
        </row>
        <row r="1339">
          <cell r="A1339"/>
          <cell r="B1339"/>
          <cell r="D1339"/>
          <cell r="E1339"/>
          <cell r="F1339"/>
          <cell r="G1339"/>
          <cell r="H1339"/>
          <cell r="I1339"/>
          <cell r="J1339"/>
          <cell r="K1339"/>
          <cell r="L1339"/>
          <cell r="M1339"/>
          <cell r="P1339"/>
        </row>
        <row r="1340">
          <cell r="A1340"/>
          <cell r="B1340"/>
          <cell r="D1340"/>
          <cell r="E1340"/>
          <cell r="F1340"/>
          <cell r="G1340"/>
          <cell r="H1340"/>
          <cell r="I1340"/>
          <cell r="J1340"/>
          <cell r="K1340"/>
          <cell r="L1340"/>
          <cell r="M1340"/>
          <cell r="P1340"/>
        </row>
        <row r="1341">
          <cell r="A1341"/>
          <cell r="B1341"/>
          <cell r="D1341"/>
          <cell r="E1341"/>
          <cell r="F1341"/>
          <cell r="G1341"/>
          <cell r="H1341"/>
          <cell r="I1341"/>
          <cell r="J1341"/>
          <cell r="K1341"/>
          <cell r="L1341"/>
          <cell r="M1341"/>
          <cell r="P1341"/>
        </row>
        <row r="1342">
          <cell r="A1342"/>
          <cell r="B1342"/>
          <cell r="D1342"/>
          <cell r="E1342"/>
          <cell r="F1342"/>
          <cell r="G1342"/>
          <cell r="H1342"/>
          <cell r="I1342"/>
          <cell r="J1342"/>
          <cell r="K1342"/>
          <cell r="L1342"/>
          <cell r="M1342"/>
          <cell r="P1342"/>
        </row>
        <row r="1343">
          <cell r="A1343"/>
          <cell r="B1343"/>
          <cell r="D1343"/>
          <cell r="E1343"/>
          <cell r="F1343"/>
          <cell r="G1343"/>
          <cell r="H1343"/>
          <cell r="I1343"/>
          <cell r="J1343"/>
          <cell r="K1343"/>
          <cell r="L1343"/>
          <cell r="M1343"/>
          <cell r="P1343"/>
        </row>
        <row r="1344">
          <cell r="A1344"/>
          <cell r="B1344"/>
          <cell r="D1344"/>
          <cell r="E1344"/>
          <cell r="F1344"/>
          <cell r="G1344"/>
          <cell r="H1344"/>
          <cell r="I1344"/>
          <cell r="J1344"/>
          <cell r="K1344"/>
          <cell r="L1344"/>
          <cell r="M1344"/>
          <cell r="P1344"/>
        </row>
        <row r="1345">
          <cell r="A1345"/>
          <cell r="B1345"/>
          <cell r="D1345"/>
          <cell r="E1345"/>
          <cell r="F1345"/>
          <cell r="G1345"/>
          <cell r="H1345"/>
          <cell r="I1345"/>
          <cell r="J1345"/>
          <cell r="K1345"/>
          <cell r="L1345"/>
          <cell r="M1345"/>
          <cell r="P1345"/>
        </row>
        <row r="1346">
          <cell r="A1346"/>
          <cell r="B1346"/>
          <cell r="D1346"/>
          <cell r="E1346"/>
          <cell r="F1346"/>
          <cell r="G1346"/>
          <cell r="H1346"/>
          <cell r="I1346"/>
          <cell r="J1346"/>
          <cell r="K1346"/>
          <cell r="L1346"/>
          <cell r="M1346"/>
          <cell r="P1346"/>
        </row>
        <row r="1347">
          <cell r="A1347"/>
          <cell r="B1347"/>
          <cell r="D1347"/>
          <cell r="E1347"/>
          <cell r="F1347"/>
          <cell r="G1347"/>
          <cell r="H1347"/>
          <cell r="I1347"/>
          <cell r="J1347"/>
          <cell r="K1347"/>
          <cell r="L1347"/>
          <cell r="M1347"/>
          <cell r="P1347"/>
        </row>
        <row r="1348">
          <cell r="A1348"/>
          <cell r="B1348"/>
          <cell r="D1348"/>
          <cell r="E1348"/>
          <cell r="F1348"/>
          <cell r="G1348"/>
          <cell r="H1348"/>
          <cell r="I1348"/>
          <cell r="J1348"/>
          <cell r="K1348"/>
          <cell r="L1348"/>
          <cell r="M1348"/>
          <cell r="P1348"/>
        </row>
        <row r="1349">
          <cell r="A1349"/>
          <cell r="B1349"/>
          <cell r="D1349"/>
          <cell r="E1349"/>
          <cell r="F1349"/>
          <cell r="G1349"/>
          <cell r="H1349"/>
          <cell r="I1349"/>
          <cell r="J1349"/>
          <cell r="K1349"/>
          <cell r="L1349"/>
          <cell r="M1349"/>
          <cell r="P1349"/>
        </row>
        <row r="1350">
          <cell r="A1350"/>
          <cell r="B1350"/>
          <cell r="D1350"/>
          <cell r="E1350"/>
          <cell r="F1350"/>
          <cell r="G1350"/>
          <cell r="H1350"/>
          <cell r="I1350"/>
          <cell r="J1350"/>
          <cell r="K1350"/>
          <cell r="L1350"/>
          <cell r="M1350"/>
          <cell r="P1350"/>
        </row>
        <row r="1351">
          <cell r="A1351"/>
          <cell r="B1351"/>
          <cell r="D1351"/>
          <cell r="E1351"/>
          <cell r="F1351"/>
          <cell r="G1351"/>
          <cell r="H1351"/>
          <cell r="I1351"/>
          <cell r="J1351"/>
          <cell r="K1351"/>
          <cell r="L1351"/>
          <cell r="M1351"/>
          <cell r="P1351"/>
        </row>
        <row r="1352">
          <cell r="A1352"/>
          <cell r="B1352"/>
          <cell r="D1352"/>
          <cell r="E1352"/>
          <cell r="F1352"/>
          <cell r="G1352"/>
          <cell r="H1352"/>
          <cell r="I1352"/>
          <cell r="J1352"/>
          <cell r="K1352"/>
          <cell r="L1352"/>
          <cell r="M1352"/>
          <cell r="P1352"/>
        </row>
        <row r="1353">
          <cell r="A1353"/>
          <cell r="B1353"/>
          <cell r="D1353"/>
          <cell r="E1353"/>
          <cell r="F1353"/>
          <cell r="G1353"/>
          <cell r="H1353"/>
          <cell r="I1353"/>
          <cell r="J1353"/>
          <cell r="K1353"/>
          <cell r="L1353"/>
          <cell r="M1353"/>
          <cell r="P1353"/>
        </row>
        <row r="1354">
          <cell r="A1354"/>
          <cell r="B1354"/>
          <cell r="D1354"/>
          <cell r="E1354"/>
          <cell r="F1354"/>
          <cell r="G1354"/>
          <cell r="H1354"/>
          <cell r="I1354"/>
          <cell r="J1354"/>
          <cell r="K1354"/>
          <cell r="L1354"/>
          <cell r="M1354"/>
          <cell r="P1354"/>
        </row>
        <row r="1355">
          <cell r="A1355"/>
          <cell r="B1355"/>
          <cell r="D1355"/>
          <cell r="E1355"/>
          <cell r="F1355"/>
          <cell r="G1355"/>
          <cell r="H1355"/>
          <cell r="I1355"/>
          <cell r="J1355"/>
          <cell r="K1355"/>
          <cell r="L1355"/>
          <cell r="M1355"/>
          <cell r="P1355"/>
        </row>
        <row r="1356">
          <cell r="A1356"/>
          <cell r="B1356"/>
          <cell r="D1356"/>
          <cell r="E1356"/>
          <cell r="F1356"/>
          <cell r="G1356"/>
          <cell r="H1356"/>
          <cell r="I1356"/>
          <cell r="J1356"/>
          <cell r="K1356"/>
          <cell r="L1356"/>
          <cell r="M1356"/>
          <cell r="P1356"/>
        </row>
        <row r="1357">
          <cell r="A1357"/>
          <cell r="B1357"/>
          <cell r="D1357"/>
          <cell r="E1357"/>
          <cell r="F1357"/>
          <cell r="G1357"/>
          <cell r="H1357"/>
          <cell r="I1357"/>
          <cell r="J1357"/>
          <cell r="K1357"/>
          <cell r="L1357"/>
          <cell r="M1357"/>
          <cell r="P1357"/>
        </row>
        <row r="1358">
          <cell r="A1358"/>
          <cell r="B1358"/>
          <cell r="D1358"/>
          <cell r="E1358"/>
          <cell r="F1358"/>
          <cell r="G1358"/>
          <cell r="H1358"/>
          <cell r="I1358"/>
          <cell r="J1358"/>
          <cell r="K1358"/>
          <cell r="L1358"/>
          <cell r="M1358"/>
          <cell r="P1358"/>
        </row>
        <row r="1359">
          <cell r="A1359"/>
          <cell r="B1359"/>
          <cell r="D1359"/>
          <cell r="E1359"/>
          <cell r="F1359"/>
          <cell r="G1359"/>
          <cell r="H1359"/>
          <cell r="I1359"/>
          <cell r="J1359"/>
          <cell r="K1359"/>
          <cell r="L1359"/>
          <cell r="M1359"/>
          <cell r="P1359"/>
        </row>
        <row r="1360">
          <cell r="A1360"/>
          <cell r="B1360"/>
          <cell r="D1360"/>
          <cell r="E1360"/>
          <cell r="F1360"/>
          <cell r="G1360"/>
          <cell r="H1360"/>
          <cell r="I1360"/>
          <cell r="J1360"/>
          <cell r="K1360"/>
          <cell r="L1360"/>
          <cell r="M1360"/>
          <cell r="P1360"/>
        </row>
        <row r="1361">
          <cell r="A1361"/>
          <cell r="B1361"/>
          <cell r="D1361"/>
          <cell r="E1361"/>
          <cell r="F1361"/>
          <cell r="G1361"/>
          <cell r="H1361"/>
          <cell r="I1361"/>
          <cell r="J1361"/>
          <cell r="K1361"/>
          <cell r="L1361"/>
          <cell r="M1361"/>
          <cell r="P1361"/>
        </row>
        <row r="1362">
          <cell r="A1362"/>
          <cell r="B1362"/>
          <cell r="D1362"/>
          <cell r="E1362"/>
          <cell r="F1362"/>
          <cell r="G1362"/>
          <cell r="H1362"/>
          <cell r="I1362"/>
          <cell r="J1362"/>
          <cell r="K1362"/>
          <cell r="L1362"/>
          <cell r="M1362"/>
          <cell r="P1362"/>
        </row>
        <row r="1363">
          <cell r="A1363"/>
          <cell r="B1363"/>
          <cell r="D1363"/>
          <cell r="E1363"/>
          <cell r="F1363"/>
          <cell r="G1363"/>
          <cell r="H1363"/>
          <cell r="I1363"/>
          <cell r="J1363"/>
          <cell r="K1363"/>
          <cell r="L1363"/>
          <cell r="M1363"/>
          <cell r="P1363"/>
        </row>
        <row r="1364">
          <cell r="A1364"/>
          <cell r="B1364"/>
          <cell r="D1364"/>
          <cell r="E1364"/>
          <cell r="F1364"/>
          <cell r="G1364"/>
          <cell r="H1364"/>
          <cell r="I1364"/>
          <cell r="J1364"/>
          <cell r="K1364"/>
          <cell r="L1364"/>
          <cell r="M1364"/>
          <cell r="P1364"/>
        </row>
        <row r="1365">
          <cell r="A1365"/>
          <cell r="B1365"/>
          <cell r="D1365"/>
          <cell r="E1365"/>
          <cell r="F1365"/>
          <cell r="G1365"/>
          <cell r="H1365"/>
          <cell r="I1365"/>
          <cell r="J1365"/>
          <cell r="K1365"/>
          <cell r="L1365"/>
          <cell r="M1365"/>
          <cell r="P1365"/>
        </row>
        <row r="1366">
          <cell r="A1366"/>
          <cell r="B1366"/>
          <cell r="D1366"/>
          <cell r="E1366"/>
          <cell r="F1366"/>
          <cell r="G1366"/>
          <cell r="H1366"/>
          <cell r="I1366"/>
          <cell r="J1366"/>
          <cell r="K1366"/>
          <cell r="L1366"/>
          <cell r="M1366"/>
          <cell r="P1366"/>
        </row>
        <row r="1367">
          <cell r="A1367"/>
          <cell r="B1367"/>
          <cell r="D1367"/>
          <cell r="E1367"/>
          <cell r="F1367"/>
          <cell r="G1367"/>
          <cell r="H1367"/>
          <cell r="I1367"/>
          <cell r="J1367"/>
          <cell r="K1367"/>
          <cell r="L1367"/>
          <cell r="M1367"/>
          <cell r="P1367"/>
        </row>
        <row r="1368">
          <cell r="A1368"/>
          <cell r="B1368"/>
          <cell r="D1368"/>
          <cell r="E1368"/>
          <cell r="F1368"/>
          <cell r="G1368"/>
          <cell r="H1368"/>
          <cell r="I1368"/>
          <cell r="J1368"/>
          <cell r="K1368"/>
          <cell r="L1368"/>
          <cell r="M1368"/>
          <cell r="P1368"/>
        </row>
        <row r="1369">
          <cell r="A1369"/>
          <cell r="B1369"/>
          <cell r="D1369"/>
          <cell r="E1369"/>
          <cell r="F1369"/>
          <cell r="G1369"/>
          <cell r="H1369"/>
          <cell r="I1369"/>
          <cell r="J1369"/>
          <cell r="K1369"/>
          <cell r="L1369"/>
          <cell r="M1369"/>
          <cell r="P1369"/>
        </row>
        <row r="1370">
          <cell r="A1370"/>
          <cell r="B1370"/>
          <cell r="D1370"/>
          <cell r="E1370"/>
          <cell r="F1370"/>
          <cell r="G1370"/>
          <cell r="H1370"/>
          <cell r="I1370"/>
          <cell r="J1370"/>
          <cell r="K1370"/>
          <cell r="L1370"/>
          <cell r="M1370"/>
          <cell r="P1370"/>
        </row>
        <row r="1371">
          <cell r="A1371"/>
          <cell r="B1371"/>
          <cell r="D1371"/>
          <cell r="E1371"/>
          <cell r="F1371"/>
          <cell r="G1371"/>
          <cell r="H1371"/>
          <cell r="I1371"/>
          <cell r="J1371"/>
          <cell r="K1371"/>
          <cell r="L1371"/>
          <cell r="M1371"/>
          <cell r="P1371"/>
        </row>
        <row r="1372">
          <cell r="A1372"/>
          <cell r="B1372"/>
          <cell r="D1372"/>
          <cell r="E1372"/>
          <cell r="F1372"/>
          <cell r="G1372"/>
          <cell r="H1372"/>
          <cell r="I1372"/>
          <cell r="J1372"/>
          <cell r="K1372"/>
          <cell r="L1372"/>
          <cell r="M1372"/>
          <cell r="P1372"/>
        </row>
        <row r="1373">
          <cell r="A1373"/>
          <cell r="B1373"/>
          <cell r="D1373"/>
          <cell r="E1373"/>
          <cell r="F1373"/>
          <cell r="G1373"/>
          <cell r="H1373"/>
          <cell r="I1373"/>
          <cell r="J1373"/>
          <cell r="K1373"/>
          <cell r="L1373"/>
          <cell r="M1373"/>
          <cell r="P1373"/>
        </row>
        <row r="1374">
          <cell r="A1374"/>
          <cell r="B1374"/>
          <cell r="D1374"/>
          <cell r="E1374"/>
          <cell r="F1374"/>
          <cell r="G1374"/>
          <cell r="H1374"/>
          <cell r="I1374"/>
          <cell r="J1374"/>
          <cell r="K1374"/>
          <cell r="L1374"/>
          <cell r="M1374"/>
          <cell r="P1374"/>
        </row>
        <row r="1375">
          <cell r="A1375"/>
          <cell r="B1375"/>
          <cell r="D1375"/>
          <cell r="E1375"/>
          <cell r="F1375"/>
          <cell r="G1375"/>
          <cell r="H1375"/>
          <cell r="I1375"/>
          <cell r="J1375"/>
          <cell r="K1375"/>
          <cell r="L1375"/>
          <cell r="M1375"/>
          <cell r="P1375"/>
        </row>
        <row r="1376">
          <cell r="A1376"/>
          <cell r="B1376"/>
          <cell r="D1376"/>
          <cell r="E1376"/>
          <cell r="F1376"/>
          <cell r="G1376"/>
          <cell r="H1376"/>
          <cell r="I1376"/>
          <cell r="J1376"/>
          <cell r="K1376"/>
          <cell r="L1376"/>
          <cell r="M1376"/>
          <cell r="P1376"/>
        </row>
        <row r="1377">
          <cell r="A1377"/>
          <cell r="B1377"/>
          <cell r="D1377"/>
          <cell r="E1377"/>
          <cell r="F1377"/>
          <cell r="G1377"/>
          <cell r="H1377"/>
          <cell r="I1377"/>
          <cell r="J1377"/>
          <cell r="K1377"/>
          <cell r="L1377"/>
          <cell r="M1377"/>
          <cell r="P1377"/>
        </row>
        <row r="1378">
          <cell r="A1378"/>
          <cell r="B1378"/>
          <cell r="D1378"/>
          <cell r="E1378"/>
          <cell r="F1378"/>
          <cell r="G1378"/>
          <cell r="H1378"/>
          <cell r="I1378"/>
          <cell r="J1378"/>
          <cell r="K1378"/>
          <cell r="L1378"/>
          <cell r="M1378"/>
          <cell r="P1378"/>
        </row>
        <row r="1379">
          <cell r="A1379"/>
          <cell r="B1379"/>
          <cell r="D1379"/>
          <cell r="E1379"/>
          <cell r="F1379"/>
          <cell r="G1379"/>
          <cell r="H1379"/>
          <cell r="I1379"/>
          <cell r="J1379"/>
          <cell r="K1379"/>
          <cell r="L1379"/>
          <cell r="M1379"/>
          <cell r="P1379"/>
        </row>
        <row r="1380">
          <cell r="A1380"/>
          <cell r="B1380"/>
          <cell r="D1380"/>
          <cell r="E1380"/>
          <cell r="F1380"/>
          <cell r="G1380"/>
          <cell r="H1380"/>
          <cell r="I1380"/>
          <cell r="J1380"/>
          <cell r="K1380"/>
          <cell r="L1380"/>
          <cell r="M1380"/>
          <cell r="P1380"/>
        </row>
        <row r="1381">
          <cell r="A1381"/>
          <cell r="B1381"/>
          <cell r="D1381"/>
          <cell r="E1381"/>
          <cell r="F1381"/>
          <cell r="G1381"/>
          <cell r="H1381"/>
          <cell r="I1381"/>
          <cell r="J1381"/>
          <cell r="K1381"/>
          <cell r="L1381"/>
          <cell r="M1381"/>
          <cell r="P1381"/>
        </row>
        <row r="1382">
          <cell r="A1382"/>
          <cell r="B1382"/>
          <cell r="D1382"/>
          <cell r="E1382"/>
          <cell r="F1382"/>
          <cell r="G1382"/>
          <cell r="H1382"/>
          <cell r="I1382"/>
          <cell r="J1382"/>
          <cell r="K1382"/>
          <cell r="L1382"/>
          <cell r="M1382"/>
          <cell r="P1382"/>
        </row>
        <row r="1383">
          <cell r="A1383"/>
          <cell r="B1383"/>
          <cell r="D1383"/>
          <cell r="E1383"/>
          <cell r="F1383"/>
          <cell r="G1383"/>
          <cell r="H1383"/>
          <cell r="I1383"/>
          <cell r="J1383"/>
          <cell r="K1383"/>
          <cell r="L1383"/>
          <cell r="M1383"/>
          <cell r="P1383"/>
        </row>
        <row r="1384">
          <cell r="A1384"/>
          <cell r="B1384"/>
          <cell r="D1384"/>
          <cell r="E1384"/>
          <cell r="F1384"/>
          <cell r="G1384"/>
          <cell r="H1384"/>
          <cell r="I1384"/>
          <cell r="J1384"/>
          <cell r="K1384"/>
          <cell r="L1384"/>
          <cell r="M1384"/>
          <cell r="P1384"/>
        </row>
        <row r="1385">
          <cell r="A1385"/>
          <cell r="B1385"/>
          <cell r="D1385"/>
          <cell r="E1385"/>
          <cell r="F1385"/>
          <cell r="G1385"/>
          <cell r="H1385"/>
          <cell r="I1385"/>
          <cell r="J1385"/>
          <cell r="K1385"/>
          <cell r="L1385"/>
          <cell r="M1385"/>
          <cell r="P1385"/>
        </row>
        <row r="1386">
          <cell r="A1386"/>
          <cell r="B1386"/>
          <cell r="D1386"/>
          <cell r="E1386"/>
          <cell r="F1386"/>
          <cell r="G1386"/>
          <cell r="H1386"/>
          <cell r="I1386"/>
          <cell r="J1386"/>
          <cell r="K1386"/>
          <cell r="L1386"/>
          <cell r="M1386"/>
          <cell r="P1386"/>
        </row>
        <row r="1387">
          <cell r="A1387"/>
          <cell r="B1387"/>
          <cell r="D1387"/>
          <cell r="E1387"/>
          <cell r="F1387"/>
          <cell r="G1387"/>
          <cell r="H1387"/>
          <cell r="I1387"/>
          <cell r="J1387"/>
          <cell r="K1387"/>
          <cell r="L1387"/>
          <cell r="M1387"/>
          <cell r="P1387"/>
        </row>
        <row r="1388">
          <cell r="A1388"/>
          <cell r="B1388"/>
          <cell r="D1388"/>
          <cell r="E1388"/>
          <cell r="F1388"/>
          <cell r="G1388"/>
          <cell r="H1388"/>
          <cell r="I1388"/>
          <cell r="J1388"/>
          <cell r="K1388"/>
          <cell r="L1388"/>
          <cell r="M1388"/>
          <cell r="P1388"/>
        </row>
        <row r="1389">
          <cell r="A1389"/>
          <cell r="B1389"/>
          <cell r="D1389"/>
          <cell r="E1389"/>
          <cell r="F1389"/>
          <cell r="G1389"/>
          <cell r="H1389"/>
          <cell r="I1389"/>
          <cell r="J1389"/>
          <cell r="K1389"/>
          <cell r="L1389"/>
          <cell r="M1389"/>
          <cell r="P1389"/>
        </row>
        <row r="1390">
          <cell r="A1390"/>
          <cell r="B1390"/>
          <cell r="D1390"/>
          <cell r="E1390"/>
          <cell r="F1390"/>
          <cell r="G1390"/>
          <cell r="H1390"/>
          <cell r="I1390"/>
          <cell r="J1390"/>
          <cell r="K1390"/>
          <cell r="L1390"/>
          <cell r="M1390"/>
          <cell r="P1390"/>
        </row>
        <row r="1391">
          <cell r="A1391"/>
          <cell r="B1391"/>
          <cell r="D1391"/>
          <cell r="E1391"/>
          <cell r="F1391"/>
          <cell r="G1391"/>
          <cell r="H1391"/>
          <cell r="I1391"/>
          <cell r="J1391"/>
          <cell r="K1391"/>
          <cell r="L1391"/>
          <cell r="M1391"/>
          <cell r="P1391"/>
        </row>
        <row r="1392">
          <cell r="A1392"/>
          <cell r="B1392"/>
          <cell r="D1392"/>
          <cell r="E1392"/>
          <cell r="F1392"/>
          <cell r="G1392"/>
          <cell r="H1392"/>
          <cell r="I1392"/>
          <cell r="J1392"/>
          <cell r="K1392"/>
          <cell r="L1392"/>
          <cell r="M1392"/>
          <cell r="P1392"/>
        </row>
        <row r="1393">
          <cell r="A1393"/>
          <cell r="B1393"/>
          <cell r="D1393"/>
          <cell r="E1393"/>
          <cell r="F1393"/>
          <cell r="G1393"/>
          <cell r="H1393"/>
          <cell r="I1393"/>
          <cell r="J1393"/>
          <cell r="K1393"/>
          <cell r="L1393"/>
          <cell r="M1393"/>
          <cell r="P1393"/>
        </row>
        <row r="1394">
          <cell r="A1394"/>
          <cell r="B1394"/>
          <cell r="D1394"/>
          <cell r="E1394"/>
          <cell r="F1394"/>
          <cell r="G1394"/>
          <cell r="H1394"/>
          <cell r="I1394"/>
          <cell r="J1394"/>
          <cell r="K1394"/>
          <cell r="L1394"/>
          <cell r="M1394"/>
          <cell r="P1394"/>
        </row>
        <row r="1395">
          <cell r="A1395"/>
          <cell r="B1395"/>
          <cell r="D1395"/>
          <cell r="E1395"/>
          <cell r="F1395"/>
          <cell r="G1395"/>
          <cell r="H1395"/>
          <cell r="I1395"/>
          <cell r="J1395"/>
          <cell r="K1395"/>
          <cell r="L1395"/>
          <cell r="M1395"/>
          <cell r="P1395"/>
        </row>
        <row r="1396">
          <cell r="A1396"/>
          <cell r="B1396"/>
          <cell r="D1396"/>
          <cell r="E1396"/>
          <cell r="F1396"/>
          <cell r="G1396"/>
          <cell r="H1396"/>
          <cell r="I1396"/>
          <cell r="J1396"/>
          <cell r="K1396"/>
          <cell r="L1396"/>
          <cell r="M1396"/>
          <cell r="P1396"/>
        </row>
        <row r="1397">
          <cell r="A1397"/>
          <cell r="B1397"/>
          <cell r="D1397"/>
          <cell r="E1397"/>
          <cell r="F1397"/>
          <cell r="G1397"/>
          <cell r="H1397"/>
          <cell r="I1397"/>
          <cell r="J1397"/>
          <cell r="K1397"/>
          <cell r="L1397"/>
          <cell r="M1397"/>
          <cell r="P1397"/>
        </row>
        <row r="1398">
          <cell r="A1398"/>
          <cell r="B1398"/>
          <cell r="D1398"/>
          <cell r="E1398"/>
          <cell r="F1398"/>
          <cell r="G1398"/>
          <cell r="H1398"/>
          <cell r="I1398"/>
          <cell r="J1398"/>
          <cell r="K1398"/>
          <cell r="L1398"/>
          <cell r="M1398"/>
          <cell r="P1398"/>
        </row>
        <row r="1399">
          <cell r="A1399"/>
          <cell r="B1399"/>
          <cell r="D1399"/>
          <cell r="E1399"/>
          <cell r="F1399"/>
          <cell r="G1399"/>
          <cell r="H1399"/>
          <cell r="I1399"/>
          <cell r="J1399"/>
          <cell r="K1399"/>
          <cell r="L1399"/>
          <cell r="M1399"/>
          <cell r="P1399"/>
        </row>
        <row r="1400">
          <cell r="A1400"/>
          <cell r="B1400"/>
          <cell r="D1400"/>
          <cell r="E1400"/>
          <cell r="F1400"/>
          <cell r="G1400"/>
          <cell r="H1400"/>
          <cell r="I1400"/>
          <cell r="J1400"/>
          <cell r="K1400"/>
          <cell r="L1400"/>
          <cell r="M1400"/>
          <cell r="P1400"/>
        </row>
        <row r="1401">
          <cell r="A1401"/>
          <cell r="B1401"/>
          <cell r="D1401"/>
          <cell r="E1401"/>
          <cell r="F1401"/>
          <cell r="G1401"/>
          <cell r="H1401"/>
          <cell r="I1401"/>
          <cell r="J1401"/>
          <cell r="K1401"/>
          <cell r="L1401"/>
          <cell r="M1401"/>
          <cell r="P1401"/>
        </row>
        <row r="1402">
          <cell r="A1402"/>
          <cell r="B1402"/>
          <cell r="D1402"/>
          <cell r="E1402"/>
          <cell r="F1402"/>
          <cell r="G1402"/>
          <cell r="H1402"/>
          <cell r="I1402"/>
          <cell r="J1402"/>
          <cell r="K1402"/>
          <cell r="L1402"/>
          <cell r="M1402"/>
          <cell r="P1402"/>
        </row>
        <row r="1403">
          <cell r="A1403"/>
          <cell r="B1403"/>
          <cell r="D1403"/>
          <cell r="E1403"/>
          <cell r="F1403"/>
          <cell r="G1403"/>
          <cell r="H1403"/>
          <cell r="I1403"/>
          <cell r="J1403"/>
          <cell r="K1403"/>
          <cell r="L1403"/>
          <cell r="M1403"/>
          <cell r="P1403"/>
        </row>
        <row r="1404">
          <cell r="A1404"/>
          <cell r="B1404"/>
          <cell r="D1404"/>
          <cell r="E1404"/>
          <cell r="F1404"/>
          <cell r="G1404"/>
          <cell r="H1404"/>
          <cell r="I1404"/>
          <cell r="J1404"/>
          <cell r="K1404"/>
          <cell r="L1404"/>
          <cell r="M1404"/>
          <cell r="P1404"/>
        </row>
        <row r="1405">
          <cell r="A1405"/>
          <cell r="B1405"/>
          <cell r="D1405"/>
          <cell r="E1405"/>
          <cell r="F1405"/>
          <cell r="G1405"/>
          <cell r="H1405"/>
          <cell r="I1405"/>
          <cell r="J1405"/>
          <cell r="K1405"/>
          <cell r="L1405"/>
          <cell r="M1405"/>
          <cell r="P1405"/>
        </row>
        <row r="1406">
          <cell r="A1406"/>
          <cell r="B1406"/>
          <cell r="D1406"/>
          <cell r="E1406"/>
          <cell r="F1406"/>
          <cell r="G1406"/>
          <cell r="H1406"/>
          <cell r="I1406"/>
          <cell r="J1406"/>
          <cell r="K1406"/>
          <cell r="L1406"/>
          <cell r="M1406"/>
          <cell r="P1406"/>
        </row>
        <row r="1407">
          <cell r="A1407"/>
          <cell r="B1407"/>
          <cell r="D1407"/>
          <cell r="E1407"/>
          <cell r="F1407"/>
          <cell r="G1407"/>
          <cell r="H1407"/>
          <cell r="I1407"/>
          <cell r="J1407"/>
          <cell r="K1407"/>
          <cell r="L1407"/>
          <cell r="M1407"/>
          <cell r="P1407"/>
        </row>
        <row r="1408">
          <cell r="A1408"/>
          <cell r="B1408"/>
          <cell r="D1408"/>
          <cell r="E1408"/>
          <cell r="F1408"/>
          <cell r="G1408"/>
          <cell r="H1408"/>
          <cell r="I1408"/>
          <cell r="J1408"/>
          <cell r="K1408"/>
          <cell r="L1408"/>
          <cell r="M1408"/>
          <cell r="P1408"/>
        </row>
        <row r="1409">
          <cell r="A1409"/>
          <cell r="B1409"/>
          <cell r="D1409"/>
          <cell r="E1409"/>
          <cell r="F1409"/>
          <cell r="G1409"/>
          <cell r="H1409"/>
          <cell r="I1409"/>
          <cell r="J1409"/>
          <cell r="K1409"/>
          <cell r="L1409"/>
          <cell r="M1409"/>
          <cell r="P1409"/>
        </row>
        <row r="1410">
          <cell r="A1410"/>
          <cell r="B1410"/>
          <cell r="D1410"/>
          <cell r="E1410"/>
          <cell r="F1410"/>
          <cell r="G1410"/>
          <cell r="H1410"/>
          <cell r="I1410"/>
          <cell r="J1410"/>
          <cell r="K1410"/>
          <cell r="L1410"/>
          <cell r="M1410"/>
          <cell r="P1410"/>
        </row>
        <row r="1411">
          <cell r="A1411"/>
          <cell r="B1411"/>
          <cell r="D1411"/>
          <cell r="E1411"/>
          <cell r="F1411"/>
          <cell r="G1411"/>
          <cell r="H1411"/>
          <cell r="I1411"/>
          <cell r="J1411"/>
          <cell r="K1411"/>
          <cell r="L1411"/>
          <cell r="M1411"/>
          <cell r="P1411"/>
        </row>
        <row r="1412">
          <cell r="A1412"/>
          <cell r="B1412"/>
          <cell r="D1412"/>
          <cell r="E1412"/>
          <cell r="F1412"/>
          <cell r="G1412"/>
          <cell r="H1412"/>
          <cell r="I1412"/>
          <cell r="J1412"/>
          <cell r="K1412"/>
          <cell r="L1412"/>
          <cell r="M1412"/>
          <cell r="P1412"/>
        </row>
        <row r="1413">
          <cell r="A1413"/>
          <cell r="B1413"/>
          <cell r="D1413"/>
          <cell r="E1413"/>
          <cell r="F1413"/>
          <cell r="G1413"/>
          <cell r="H1413"/>
          <cell r="I1413"/>
          <cell r="J1413"/>
          <cell r="K1413"/>
          <cell r="L1413"/>
          <cell r="M1413"/>
          <cell r="P1413"/>
        </row>
        <row r="1414">
          <cell r="A1414"/>
          <cell r="B1414"/>
          <cell r="D1414"/>
          <cell r="E1414"/>
          <cell r="F1414"/>
          <cell r="G1414"/>
          <cell r="H1414"/>
          <cell r="I1414"/>
          <cell r="J1414"/>
          <cell r="K1414"/>
          <cell r="L1414"/>
          <cell r="M1414"/>
          <cell r="P1414"/>
        </row>
        <row r="1415">
          <cell r="A1415"/>
          <cell r="B1415"/>
          <cell r="D1415"/>
          <cell r="E1415"/>
          <cell r="F1415"/>
          <cell r="G1415"/>
          <cell r="H1415"/>
          <cell r="I1415"/>
          <cell r="J1415"/>
          <cell r="K1415"/>
          <cell r="L1415"/>
          <cell r="M1415"/>
          <cell r="P1415"/>
        </row>
        <row r="1416">
          <cell r="A1416"/>
          <cell r="B1416"/>
          <cell r="D1416"/>
          <cell r="E1416"/>
          <cell r="F1416"/>
          <cell r="G1416"/>
          <cell r="H1416"/>
          <cell r="I1416"/>
          <cell r="J1416"/>
          <cell r="K1416"/>
          <cell r="L1416"/>
          <cell r="M1416"/>
          <cell r="P1416"/>
        </row>
        <row r="1417">
          <cell r="A1417"/>
          <cell r="B1417"/>
          <cell r="D1417"/>
          <cell r="E1417"/>
          <cell r="F1417"/>
          <cell r="G1417"/>
          <cell r="H1417"/>
          <cell r="I1417"/>
          <cell r="J1417"/>
          <cell r="K1417"/>
          <cell r="L1417"/>
          <cell r="M1417"/>
          <cell r="P1417"/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4"/>
  <sheetViews>
    <sheetView tabSelected="1" topLeftCell="B17" zoomScaleNormal="100" workbookViewId="0">
      <selection activeCell="X64" sqref="X64"/>
    </sheetView>
  </sheetViews>
  <sheetFormatPr defaultColWidth="11.453125" defaultRowHeight="10.5" x14ac:dyDescent="0.2"/>
  <cols>
    <col min="1" max="1" width="17.1796875" style="12" hidden="1" customWidth="1"/>
    <col min="2" max="2" width="66.81640625" style="1" customWidth="1"/>
    <col min="3" max="9" width="13.453125" style="2" hidden="1" customWidth="1"/>
    <col min="10" max="10" width="17.453125" style="2" hidden="1" customWidth="1"/>
    <col min="11" max="11" width="11.26953125" style="5" hidden="1" customWidth="1"/>
    <col min="12" max="12" width="3" style="4" hidden="1" customWidth="1"/>
    <col min="13" max="13" width="7.1796875" style="6" hidden="1" customWidth="1"/>
    <col min="14" max="14" width="10.26953125" style="9" hidden="1" customWidth="1"/>
    <col min="15" max="15" width="12.7265625" style="9" hidden="1" customWidth="1"/>
    <col min="16" max="16" width="11.453125" style="9" hidden="1" customWidth="1"/>
    <col min="17" max="17" width="43.1796875" style="12" hidden="1" customWidth="1"/>
    <col min="18" max="18" width="11.453125" style="11" hidden="1" customWidth="1"/>
    <col min="19" max="19" width="4.7265625" style="12" customWidth="1"/>
    <col min="20" max="20" width="0" style="12" hidden="1" customWidth="1"/>
    <col min="21" max="21" width="11" style="12" hidden="1" customWidth="1"/>
    <col min="22" max="23" width="13.7265625" style="12" hidden="1" customWidth="1"/>
    <col min="24" max="24" width="13.7265625" style="12" customWidth="1"/>
    <col min="25" max="25" width="11.453125" style="12" customWidth="1"/>
    <col min="26" max="16384" width="11.453125" style="12"/>
  </cols>
  <sheetData>
    <row r="1" spans="2:19" x14ac:dyDescent="0.2">
      <c r="E1" s="3"/>
      <c r="F1" s="3"/>
      <c r="N1" s="7"/>
      <c r="O1" s="8"/>
      <c r="Q1" s="10"/>
    </row>
    <row r="2" spans="2:19" x14ac:dyDescent="0.2">
      <c r="E2" s="3"/>
      <c r="F2" s="3"/>
      <c r="N2" s="7"/>
      <c r="O2" s="8"/>
      <c r="Q2" s="10"/>
    </row>
    <row r="3" spans="2:19" x14ac:dyDescent="0.2">
      <c r="F3" s="3"/>
      <c r="J3" s="3"/>
      <c r="N3" s="13"/>
      <c r="O3" s="8"/>
      <c r="Q3" s="10"/>
    </row>
    <row r="4" spans="2:19" x14ac:dyDescent="0.2">
      <c r="F4" s="3"/>
      <c r="J4" s="3"/>
      <c r="N4" s="13"/>
      <c r="O4" s="8"/>
      <c r="Q4" s="10"/>
    </row>
    <row r="5" spans="2:19" x14ac:dyDescent="0.2">
      <c r="F5" s="3"/>
      <c r="J5" s="3"/>
      <c r="N5" s="13"/>
      <c r="O5" s="8"/>
      <c r="Q5" s="10"/>
    </row>
    <row r="6" spans="2:19" x14ac:dyDescent="0.2">
      <c r="F6" s="3"/>
      <c r="J6" s="3"/>
      <c r="N6" s="13"/>
      <c r="O6" s="8"/>
      <c r="Q6" s="10"/>
    </row>
    <row r="7" spans="2:19" x14ac:dyDescent="0.2">
      <c r="F7" s="3"/>
      <c r="J7" s="3"/>
      <c r="N7" s="13"/>
      <c r="O7" s="8"/>
      <c r="Q7" s="10"/>
    </row>
    <row r="8" spans="2:19" ht="60" customHeight="1" x14ac:dyDescent="0.2">
      <c r="F8" s="3"/>
      <c r="J8" s="3"/>
      <c r="N8" s="13"/>
      <c r="O8" s="8"/>
      <c r="Q8" s="10"/>
    </row>
    <row r="9" spans="2:19" ht="10" x14ac:dyDescent="0.2"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</row>
    <row r="10" spans="2:19" ht="5.15" customHeight="1" x14ac:dyDescent="0.2"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</row>
    <row r="11" spans="2:19" x14ac:dyDescent="0.2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</row>
    <row r="12" spans="2:19" x14ac:dyDescent="0.25">
      <c r="B12" s="17"/>
      <c r="C12" s="18"/>
      <c r="D12" s="19"/>
      <c r="E12" s="19"/>
      <c r="F12" s="18"/>
      <c r="G12" s="18"/>
      <c r="H12" s="18"/>
      <c r="I12" s="18"/>
      <c r="J12" s="18"/>
      <c r="K12" s="21"/>
      <c r="L12" s="20"/>
      <c r="M12" s="22"/>
      <c r="N12" s="23"/>
      <c r="O12" s="24"/>
      <c r="P12" s="25"/>
      <c r="Q12" s="26"/>
      <c r="R12" s="27"/>
      <c r="S12" s="28"/>
    </row>
    <row r="13" spans="2:19" x14ac:dyDescent="0.25">
      <c r="B13" s="289"/>
      <c r="C13" s="290"/>
      <c r="D13" s="290"/>
      <c r="E13" s="290"/>
      <c r="F13" s="290"/>
      <c r="G13" s="290"/>
      <c r="H13" s="290"/>
      <c r="I13" s="290"/>
      <c r="J13" s="290"/>
      <c r="K13" s="29"/>
      <c r="L13" s="30"/>
      <c r="M13" s="31"/>
      <c r="N13" s="29"/>
      <c r="O13" s="29"/>
      <c r="P13" s="29"/>
      <c r="Q13" s="32"/>
      <c r="R13" s="33"/>
      <c r="S13" s="34"/>
    </row>
    <row r="14" spans="2:19" ht="13" x14ac:dyDescent="0.3">
      <c r="B14" s="291"/>
      <c r="C14" s="291"/>
      <c r="D14" s="291"/>
      <c r="E14" s="291"/>
      <c r="F14" s="291"/>
      <c r="G14" s="291"/>
      <c r="H14" s="291"/>
      <c r="I14" s="291"/>
      <c r="J14" s="291"/>
      <c r="K14" s="29"/>
      <c r="L14" s="30"/>
      <c r="M14" s="31"/>
      <c r="N14" s="29"/>
      <c r="O14" s="29"/>
      <c r="P14" s="29"/>
      <c r="Q14" s="32"/>
      <c r="R14" s="33"/>
      <c r="S14" s="34"/>
    </row>
    <row r="15" spans="2:19" ht="13" x14ac:dyDescent="0.3">
      <c r="B15" s="291"/>
      <c r="C15" s="291"/>
      <c r="D15" s="291"/>
      <c r="E15" s="291"/>
      <c r="F15" s="291"/>
      <c r="G15" s="291"/>
      <c r="H15" s="291"/>
      <c r="I15" s="291"/>
      <c r="J15" s="291"/>
      <c r="K15" s="29"/>
      <c r="L15" s="30"/>
      <c r="M15" s="31"/>
      <c r="N15" s="29"/>
      <c r="O15" s="29"/>
      <c r="P15" s="29"/>
      <c r="Q15" s="32"/>
      <c r="R15" s="33"/>
      <c r="S15" s="34"/>
    </row>
    <row r="16" spans="2:19" ht="13" x14ac:dyDescent="0.3">
      <c r="B16" s="291"/>
      <c r="C16" s="291"/>
      <c r="D16" s="291"/>
      <c r="E16" s="291"/>
      <c r="F16" s="291"/>
      <c r="G16" s="291"/>
      <c r="H16" s="291"/>
      <c r="I16" s="291"/>
      <c r="J16" s="291"/>
      <c r="K16" s="29"/>
      <c r="L16" s="30"/>
      <c r="M16" s="31"/>
      <c r="N16" s="29"/>
      <c r="O16" s="29"/>
      <c r="P16" s="29"/>
      <c r="Q16" s="32"/>
      <c r="R16" s="33"/>
      <c r="S16" s="34"/>
    </row>
    <row r="17" spans="2:23" ht="13" x14ac:dyDescent="0.3">
      <c r="B17" s="287"/>
      <c r="C17" s="287"/>
      <c r="D17" s="287"/>
      <c r="E17" s="287"/>
      <c r="F17" s="287"/>
      <c r="G17" s="287"/>
      <c r="H17" s="287"/>
      <c r="I17" s="287"/>
      <c r="J17" s="287"/>
      <c r="K17" s="29"/>
      <c r="L17" s="30"/>
      <c r="M17" s="31"/>
      <c r="N17" s="29"/>
      <c r="O17" s="29"/>
      <c r="P17" s="29"/>
      <c r="Q17" s="32"/>
      <c r="R17" s="33"/>
      <c r="S17" s="34"/>
    </row>
    <row r="18" spans="2:23" ht="13" x14ac:dyDescent="0.3">
      <c r="B18" s="287"/>
      <c r="C18" s="287"/>
      <c r="D18" s="287"/>
      <c r="E18" s="287"/>
      <c r="F18" s="287"/>
      <c r="G18" s="287"/>
      <c r="H18" s="287"/>
      <c r="I18" s="287"/>
      <c r="J18" s="287"/>
      <c r="K18" s="29"/>
      <c r="L18" s="30"/>
      <c r="M18" s="31"/>
      <c r="N18" s="29"/>
      <c r="O18" s="29"/>
      <c r="P18" s="29"/>
      <c r="Q18" s="32"/>
      <c r="R18" s="33"/>
      <c r="S18" s="34"/>
    </row>
    <row r="19" spans="2:23" ht="13" x14ac:dyDescent="0.3">
      <c r="B19" s="267"/>
      <c r="C19" s="267"/>
      <c r="D19" s="267"/>
      <c r="E19" s="267"/>
      <c r="F19" s="267"/>
      <c r="G19" s="267"/>
      <c r="H19" s="267"/>
      <c r="I19" s="267"/>
      <c r="J19" s="267"/>
      <c r="K19" s="29"/>
      <c r="L19" s="30"/>
      <c r="M19" s="31"/>
      <c r="N19" s="29"/>
      <c r="O19" s="29"/>
      <c r="P19" s="29"/>
      <c r="Q19" s="32"/>
      <c r="R19" s="33"/>
      <c r="S19" s="34"/>
    </row>
    <row r="20" spans="2:23" ht="13" x14ac:dyDescent="0.3">
      <c r="B20" s="270"/>
      <c r="C20" s="270"/>
      <c r="D20" s="270"/>
      <c r="E20" s="270"/>
      <c r="F20" s="270"/>
      <c r="G20" s="270"/>
      <c r="H20" s="270"/>
      <c r="I20" s="270"/>
      <c r="J20" s="270"/>
      <c r="K20" s="29"/>
      <c r="L20" s="30"/>
      <c r="M20" s="31"/>
      <c r="N20" s="29"/>
      <c r="O20" s="29"/>
      <c r="P20" s="29"/>
      <c r="Q20" s="32"/>
      <c r="R20" s="33"/>
      <c r="S20" s="34"/>
    </row>
    <row r="21" spans="2:23" ht="25" x14ac:dyDescent="0.5">
      <c r="B21" s="292" t="s">
        <v>134</v>
      </c>
      <c r="C21" s="292"/>
      <c r="D21" s="292"/>
      <c r="E21" s="292"/>
      <c r="F21" s="292"/>
      <c r="G21" s="292"/>
      <c r="H21" s="292"/>
      <c r="I21" s="292"/>
      <c r="J21" s="292"/>
      <c r="K21" s="29"/>
      <c r="L21" s="30"/>
      <c r="M21" s="31"/>
      <c r="N21" s="29"/>
      <c r="O21" s="29"/>
      <c r="P21" s="29"/>
      <c r="Q21" s="32"/>
      <c r="R21" s="33"/>
      <c r="S21" s="34"/>
    </row>
    <row r="22" spans="2:23" x14ac:dyDescent="0.25">
      <c r="B22" s="35"/>
      <c r="C22" s="36"/>
      <c r="D22" s="36"/>
      <c r="E22" s="36"/>
      <c r="F22" s="36"/>
      <c r="G22" s="36"/>
      <c r="H22" s="36"/>
      <c r="I22" s="36"/>
      <c r="J22" s="36"/>
      <c r="K22" s="38"/>
      <c r="L22" s="37"/>
      <c r="M22" s="39"/>
      <c r="N22" s="40"/>
      <c r="O22" s="8"/>
      <c r="P22" s="8"/>
      <c r="Q22" s="12" t="s">
        <v>0</v>
      </c>
      <c r="R22" s="11" t="s">
        <v>1</v>
      </c>
      <c r="S22" s="41"/>
    </row>
    <row r="23" spans="2:23" x14ac:dyDescent="0.25">
      <c r="B23" s="42"/>
      <c r="C23" s="43"/>
      <c r="D23" s="43"/>
      <c r="E23" s="43"/>
      <c r="F23" s="43"/>
      <c r="G23" s="43"/>
      <c r="H23" s="43"/>
      <c r="I23" s="43"/>
      <c r="J23" s="43"/>
      <c r="K23" s="314" t="s">
        <v>2</v>
      </c>
      <c r="L23" s="293" t="s">
        <v>3</v>
      </c>
      <c r="M23" s="296" t="s">
        <v>4</v>
      </c>
      <c r="N23" s="44"/>
      <c r="O23" s="299" t="s">
        <v>5</v>
      </c>
      <c r="P23" s="299" t="s">
        <v>6</v>
      </c>
      <c r="Q23" s="45"/>
      <c r="R23" s="46" t="s">
        <v>1</v>
      </c>
      <c r="S23" s="303"/>
    </row>
    <row r="24" spans="2:23" ht="21" x14ac:dyDescent="0.25">
      <c r="B24" s="318" t="s">
        <v>136</v>
      </c>
      <c r="C24" s="47"/>
      <c r="D24" s="47"/>
      <c r="E24" s="47"/>
      <c r="F24" s="47"/>
      <c r="G24" s="47"/>
      <c r="H24" s="47"/>
      <c r="I24" s="47"/>
      <c r="J24" s="47"/>
      <c r="K24" s="315"/>
      <c r="L24" s="294"/>
      <c r="M24" s="297"/>
      <c r="N24" s="48" t="s">
        <v>8</v>
      </c>
      <c r="O24" s="300"/>
      <c r="P24" s="300"/>
      <c r="Q24" s="49" t="s">
        <v>9</v>
      </c>
      <c r="R24" s="46" t="s">
        <v>1</v>
      </c>
      <c r="S24" s="304"/>
      <c r="W24" s="12">
        <v>0.62</v>
      </c>
    </row>
    <row r="25" spans="2:23" x14ac:dyDescent="0.25">
      <c r="B25" s="50"/>
      <c r="C25" s="51"/>
      <c r="D25" s="51"/>
      <c r="E25" s="51"/>
      <c r="F25" s="51"/>
      <c r="G25" s="51" t="s">
        <v>10</v>
      </c>
      <c r="H25" s="51"/>
      <c r="I25" s="51"/>
      <c r="J25" s="51" t="s">
        <v>10</v>
      </c>
      <c r="K25" s="52" t="e">
        <f>#REF!</f>
        <v>#REF!</v>
      </c>
      <c r="L25" s="295"/>
      <c r="M25" s="298"/>
      <c r="N25" s="53" t="e">
        <f>#REF!</f>
        <v>#REF!</v>
      </c>
      <c r="O25" s="54" t="e">
        <f>#REF!</f>
        <v>#REF!</v>
      </c>
      <c r="P25" s="54" t="e">
        <f>#REF!</f>
        <v>#REF!</v>
      </c>
      <c r="Q25" s="55" t="s">
        <v>11</v>
      </c>
      <c r="R25" s="46" t="s">
        <v>1</v>
      </c>
      <c r="S25" s="305"/>
    </row>
    <row r="26" spans="2:23" x14ac:dyDescent="0.2">
      <c r="B26" s="64" t="s">
        <v>12</v>
      </c>
      <c r="C26" s="65"/>
      <c r="D26" s="65"/>
      <c r="E26" s="65"/>
      <c r="F26" s="65"/>
      <c r="G26" s="65"/>
      <c r="H26" s="65"/>
      <c r="I26" s="65"/>
      <c r="J26" s="65"/>
      <c r="K26" s="57"/>
      <c r="L26" s="58"/>
      <c r="M26" s="59"/>
      <c r="N26" s="66"/>
      <c r="O26" s="67"/>
      <c r="P26" s="67"/>
      <c r="Q26" s="62"/>
      <c r="R26" s="46"/>
      <c r="S26" s="68"/>
    </row>
    <row r="27" spans="2:23" hidden="1" x14ac:dyDescent="0.2">
      <c r="E27" s="3"/>
      <c r="F27" s="3"/>
      <c r="N27" s="7"/>
      <c r="O27" s="8"/>
      <c r="Q27" s="10"/>
      <c r="S27" s="69"/>
    </row>
    <row r="28" spans="2:23" hidden="1" x14ac:dyDescent="0.2">
      <c r="E28" s="3"/>
      <c r="F28" s="3"/>
      <c r="N28" s="7"/>
      <c r="O28" s="8"/>
      <c r="Q28" s="10"/>
      <c r="S28" s="69"/>
    </row>
    <row r="29" spans="2:23" hidden="1" x14ac:dyDescent="0.2">
      <c r="E29" s="3"/>
      <c r="F29" s="3"/>
      <c r="N29" s="7"/>
      <c r="O29" s="8"/>
      <c r="Q29" s="10"/>
      <c r="S29" s="69"/>
    </row>
    <row r="30" spans="2:23" hidden="1" x14ac:dyDescent="0.2">
      <c r="E30" s="3"/>
      <c r="F30" s="3"/>
      <c r="N30" s="7"/>
      <c r="O30" s="8"/>
      <c r="Q30" s="10"/>
      <c r="S30" s="69"/>
    </row>
    <row r="31" spans="2:23" hidden="1" x14ac:dyDescent="0.2">
      <c r="E31" s="3"/>
      <c r="F31" s="3"/>
      <c r="N31" s="7"/>
      <c r="O31" s="8"/>
      <c r="Q31" s="10"/>
      <c r="S31" s="69"/>
    </row>
    <row r="32" spans="2:23" hidden="1" x14ac:dyDescent="0.2">
      <c r="E32" s="3"/>
      <c r="F32" s="3"/>
      <c r="N32" s="7"/>
      <c r="O32" s="8"/>
      <c r="Q32" s="10"/>
      <c r="S32" s="69"/>
    </row>
    <row r="33" spans="2:19" hidden="1" x14ac:dyDescent="0.2">
      <c r="E33" s="3"/>
      <c r="F33" s="3"/>
      <c r="N33" s="7"/>
      <c r="O33" s="8"/>
      <c r="Q33" s="10"/>
      <c r="S33" s="69"/>
    </row>
    <row r="34" spans="2:19" hidden="1" x14ac:dyDescent="0.2">
      <c r="E34" s="3"/>
      <c r="F34" s="3"/>
      <c r="N34" s="7"/>
      <c r="O34" s="8"/>
      <c r="Q34" s="10"/>
      <c r="S34" s="69"/>
    </row>
    <row r="35" spans="2:19" hidden="1" x14ac:dyDescent="0.2">
      <c r="E35" s="3"/>
      <c r="F35" s="3"/>
      <c r="N35" s="7"/>
      <c r="O35" s="8"/>
      <c r="Q35" s="10"/>
      <c r="S35" s="69"/>
    </row>
    <row r="36" spans="2:19" hidden="1" x14ac:dyDescent="0.2">
      <c r="E36" s="3"/>
      <c r="F36" s="3"/>
      <c r="N36" s="7"/>
      <c r="O36" s="8"/>
      <c r="Q36" s="10"/>
      <c r="S36" s="69"/>
    </row>
    <row r="37" spans="2:19" hidden="1" x14ac:dyDescent="0.2">
      <c r="E37" s="3"/>
      <c r="F37" s="3"/>
      <c r="N37" s="7"/>
      <c r="O37" s="8"/>
      <c r="Q37" s="10"/>
      <c r="S37" s="69"/>
    </row>
    <row r="38" spans="2:19" hidden="1" x14ac:dyDescent="0.2">
      <c r="E38" s="3"/>
      <c r="F38" s="3"/>
      <c r="N38" s="7"/>
      <c r="O38" s="8"/>
      <c r="Q38" s="10"/>
      <c r="S38" s="69"/>
    </row>
    <row r="39" spans="2:19" hidden="1" x14ac:dyDescent="0.2">
      <c r="E39" s="3"/>
      <c r="F39" s="3"/>
      <c r="N39" s="7"/>
      <c r="O39" s="8"/>
      <c r="Q39" s="10" t="s">
        <v>13</v>
      </c>
      <c r="R39" s="11" t="s">
        <v>1</v>
      </c>
      <c r="S39" s="69"/>
    </row>
    <row r="40" spans="2:19" hidden="1" x14ac:dyDescent="0.25">
      <c r="B40" s="70"/>
      <c r="C40" s="71"/>
      <c r="D40" s="71"/>
      <c r="E40" s="71"/>
      <c r="F40" s="71"/>
      <c r="G40" s="71"/>
      <c r="H40" s="71"/>
      <c r="I40" s="71"/>
      <c r="J40" s="71"/>
      <c r="K40" s="38"/>
      <c r="L40" s="37"/>
      <c r="M40" s="39"/>
      <c r="N40" s="40"/>
      <c r="O40" s="72" t="s">
        <v>14</v>
      </c>
      <c r="P40" s="73" t="s">
        <v>15</v>
      </c>
      <c r="Q40" s="10" t="s">
        <v>15</v>
      </c>
      <c r="R40" s="11" t="s">
        <v>1</v>
      </c>
      <c r="S40" s="69"/>
    </row>
    <row r="41" spans="2:19" hidden="1" x14ac:dyDescent="0.25">
      <c r="B41" s="74"/>
      <c r="C41" s="71"/>
      <c r="D41" s="71"/>
      <c r="E41" s="71"/>
      <c r="F41" s="71" t="s">
        <v>10</v>
      </c>
      <c r="G41" s="71"/>
      <c r="H41" s="71"/>
      <c r="I41" s="71"/>
      <c r="J41" s="71"/>
      <c r="K41" s="38"/>
      <c r="L41" s="37"/>
      <c r="M41" s="39"/>
      <c r="N41" s="40"/>
      <c r="O41" s="72" t="s">
        <v>16</v>
      </c>
      <c r="P41" s="73" t="s">
        <v>17</v>
      </c>
      <c r="Q41" s="10" t="s">
        <v>18</v>
      </c>
      <c r="R41" s="11" t="s">
        <v>1</v>
      </c>
      <c r="S41" s="69"/>
    </row>
    <row r="42" spans="2:19" hidden="1" x14ac:dyDescent="0.25">
      <c r="B42" s="74"/>
      <c r="C42" s="75"/>
      <c r="D42" s="75"/>
      <c r="E42" s="71"/>
      <c r="F42" s="71"/>
      <c r="G42" s="75"/>
      <c r="H42" s="75"/>
      <c r="I42" s="75"/>
      <c r="J42" s="75"/>
      <c r="K42" s="38"/>
      <c r="L42" s="37"/>
      <c r="M42" s="39"/>
      <c r="N42" s="40"/>
      <c r="O42" s="72" t="s">
        <v>19</v>
      </c>
      <c r="P42" s="73">
        <v>1</v>
      </c>
      <c r="Q42" s="26" t="s">
        <v>20</v>
      </c>
      <c r="R42" s="11" t="s">
        <v>1</v>
      </c>
      <c r="S42" s="69"/>
    </row>
    <row r="43" spans="2:19" hidden="1" x14ac:dyDescent="0.25">
      <c r="B43" s="70"/>
      <c r="C43" s="75"/>
      <c r="D43" s="75"/>
      <c r="E43" s="71"/>
      <c r="F43" s="71"/>
      <c r="G43" s="75"/>
      <c r="H43" s="75"/>
      <c r="I43" s="75"/>
      <c r="J43" s="75"/>
      <c r="K43" s="38"/>
      <c r="L43" s="37"/>
      <c r="M43" s="39"/>
      <c r="N43" s="40"/>
      <c r="O43" s="72" t="s">
        <v>21</v>
      </c>
      <c r="P43" s="76">
        <v>0</v>
      </c>
      <c r="Q43" s="26" t="s">
        <v>22</v>
      </c>
      <c r="R43" s="11" t="s">
        <v>1</v>
      </c>
      <c r="S43" s="69"/>
    </row>
    <row r="44" spans="2:19" hidden="1" x14ac:dyDescent="0.25">
      <c r="B44" s="74"/>
      <c r="C44" s="75"/>
      <c r="D44" s="75"/>
      <c r="E44" s="71"/>
      <c r="F44" s="71"/>
      <c r="G44" s="75"/>
      <c r="H44" s="75"/>
      <c r="I44" s="75"/>
      <c r="J44" s="75"/>
      <c r="K44" s="38"/>
      <c r="L44" s="37"/>
      <c r="M44" s="39"/>
      <c r="N44" s="40"/>
      <c r="O44" s="77" t="s">
        <v>23</v>
      </c>
      <c r="P44" s="78">
        <v>0</v>
      </c>
      <c r="Q44" s="26" t="s">
        <v>24</v>
      </c>
      <c r="R44" s="11" t="s">
        <v>1</v>
      </c>
      <c r="S44" s="69"/>
    </row>
    <row r="45" spans="2:19" hidden="1" x14ac:dyDescent="0.25">
      <c r="B45" s="74"/>
      <c r="C45" s="75"/>
      <c r="D45" s="75"/>
      <c r="E45" s="71"/>
      <c r="F45" s="71"/>
      <c r="G45" s="75"/>
      <c r="H45" s="75"/>
      <c r="I45" s="75"/>
      <c r="J45" s="75"/>
      <c r="K45" s="38"/>
      <c r="L45" s="37"/>
      <c r="M45" s="39"/>
      <c r="N45" s="40"/>
      <c r="O45" s="77" t="s">
        <v>25</v>
      </c>
      <c r="P45" s="78">
        <v>0</v>
      </c>
      <c r="Q45" s="26" t="s">
        <v>26</v>
      </c>
      <c r="R45" s="11" t="s">
        <v>1</v>
      </c>
      <c r="S45" s="69"/>
    </row>
    <row r="46" spans="2:19" hidden="1" x14ac:dyDescent="0.25">
      <c r="B46" s="70"/>
      <c r="C46" s="79"/>
      <c r="D46" s="79"/>
      <c r="E46" s="79"/>
      <c r="F46" s="71" t="s">
        <v>10</v>
      </c>
      <c r="G46" s="79"/>
      <c r="H46" s="79"/>
      <c r="I46" s="79"/>
      <c r="J46" s="79"/>
      <c r="K46" s="38"/>
      <c r="L46" s="37"/>
      <c r="M46" s="39"/>
      <c r="N46" s="40"/>
      <c r="O46" s="80" t="s">
        <v>27</v>
      </c>
      <c r="P46" s="81">
        <f>P44+((100%-P44)*P45)</f>
        <v>0</v>
      </c>
      <c r="Q46" s="26" t="s">
        <v>0</v>
      </c>
      <c r="R46" s="11" t="s">
        <v>1</v>
      </c>
      <c r="S46" s="69"/>
    </row>
    <row r="47" spans="2:19" hidden="1" x14ac:dyDescent="0.2">
      <c r="B47" s="35"/>
      <c r="C47" s="36"/>
      <c r="D47" s="36"/>
      <c r="E47" s="36"/>
      <c r="F47" s="36"/>
      <c r="G47" s="36"/>
      <c r="H47" s="36"/>
      <c r="I47" s="36"/>
      <c r="J47" s="36"/>
      <c r="K47" s="38"/>
      <c r="L47" s="37"/>
      <c r="M47" s="39"/>
      <c r="N47" s="40"/>
      <c r="O47" s="8"/>
      <c r="P47" s="8"/>
      <c r="R47" s="11" t="s">
        <v>1</v>
      </c>
      <c r="S47" s="69"/>
    </row>
    <row r="48" spans="2:19" hidden="1" x14ac:dyDescent="0.25">
      <c r="B48" s="82"/>
      <c r="C48" s="83"/>
      <c r="D48" s="83"/>
      <c r="E48" s="83"/>
      <c r="F48" s="83"/>
      <c r="G48" s="83"/>
      <c r="H48" s="83"/>
      <c r="I48" s="83"/>
      <c r="J48" s="83"/>
      <c r="K48" s="316" t="s">
        <v>2</v>
      </c>
      <c r="L48" s="306" t="s">
        <v>3</v>
      </c>
      <c r="M48" s="309" t="s">
        <v>4</v>
      </c>
      <c r="N48" s="84"/>
      <c r="O48" s="312" t="s">
        <v>5</v>
      </c>
      <c r="P48" s="312" t="s">
        <v>6</v>
      </c>
      <c r="Q48" s="85"/>
      <c r="R48" s="11" t="s">
        <v>1</v>
      </c>
      <c r="S48" s="69"/>
    </row>
    <row r="49" spans="1:23" ht="21" hidden="1" x14ac:dyDescent="0.25">
      <c r="B49" s="86" t="s">
        <v>7</v>
      </c>
      <c r="C49" s="87"/>
      <c r="D49" s="87"/>
      <c r="E49" s="87"/>
      <c r="F49" s="87"/>
      <c r="G49" s="87"/>
      <c r="H49" s="87"/>
      <c r="I49" s="87"/>
      <c r="J49" s="87"/>
      <c r="K49" s="317"/>
      <c r="L49" s="307"/>
      <c r="M49" s="310"/>
      <c r="N49" s="88" t="s">
        <v>8</v>
      </c>
      <c r="O49" s="313"/>
      <c r="P49" s="313"/>
      <c r="Q49" s="89" t="s">
        <v>9</v>
      </c>
      <c r="R49" s="11" t="s">
        <v>1</v>
      </c>
      <c r="S49" s="69"/>
    </row>
    <row r="50" spans="1:23" hidden="1" x14ac:dyDescent="0.25">
      <c r="B50" s="90"/>
      <c r="C50" s="91"/>
      <c r="D50" s="91"/>
      <c r="E50" s="91"/>
      <c r="F50" s="91" t="s">
        <v>10</v>
      </c>
      <c r="G50" s="91"/>
      <c r="H50" s="91"/>
      <c r="I50" s="91"/>
      <c r="J50" s="91"/>
      <c r="K50" s="92" t="str">
        <f>P41</f>
        <v>€</v>
      </c>
      <c r="L50" s="308"/>
      <c r="M50" s="311"/>
      <c r="N50" s="92" t="str">
        <f>P41</f>
        <v>€</v>
      </c>
      <c r="O50" s="93" t="str">
        <f>P41</f>
        <v>€</v>
      </c>
      <c r="P50" s="93" t="str">
        <f>P41</f>
        <v>€</v>
      </c>
      <c r="Q50" s="94" t="s">
        <v>11</v>
      </c>
      <c r="R50" s="11" t="s">
        <v>1</v>
      </c>
      <c r="S50" s="69"/>
    </row>
    <row r="51" spans="1:23" hidden="1" x14ac:dyDescent="0.25">
      <c r="B51" s="95"/>
      <c r="C51" s="96" t="s">
        <v>13</v>
      </c>
      <c r="D51" s="96" t="s">
        <v>15</v>
      </c>
      <c r="E51" s="97" t="s">
        <v>18</v>
      </c>
      <c r="F51" s="98" t="s">
        <v>20</v>
      </c>
      <c r="G51" s="96" t="s">
        <v>22</v>
      </c>
      <c r="H51" s="96" t="s">
        <v>24</v>
      </c>
      <c r="I51" s="96" t="s">
        <v>26</v>
      </c>
      <c r="J51" s="96" t="s">
        <v>0</v>
      </c>
      <c r="K51" s="100"/>
      <c r="L51" s="99"/>
      <c r="M51" s="101"/>
      <c r="N51" s="102"/>
      <c r="O51" s="103"/>
      <c r="P51" s="104"/>
      <c r="R51" s="11" t="s">
        <v>1</v>
      </c>
      <c r="S51" s="69"/>
    </row>
    <row r="52" spans="1:23" s="69" customFormat="1" hidden="1" x14ac:dyDescent="0.2">
      <c r="B52" s="105" t="str">
        <f>IF($P$40="English",D52,IF($P$40="German",F52,IF($P$40="French",E52,IF($P$40="Italian",G52,IF($P$40="Portuguese",H52,IF($P$40="Spanish",J52,IF($P$40="Dutch",C52)))))))</f>
        <v>as per standard specification</v>
      </c>
      <c r="C52" s="106" t="s">
        <v>28</v>
      </c>
      <c r="D52" s="106" t="s">
        <v>28</v>
      </c>
      <c r="E52" s="106" t="s">
        <v>28</v>
      </c>
      <c r="F52" s="106" t="s">
        <v>29</v>
      </c>
      <c r="G52" s="106" t="s">
        <v>28</v>
      </c>
      <c r="H52" s="106" t="s">
        <v>28</v>
      </c>
      <c r="I52" s="106" t="s">
        <v>28</v>
      </c>
      <c r="J52" s="106" t="s">
        <v>28</v>
      </c>
      <c r="K52" s="107" t="e">
        <f>#REF!*$P$42</f>
        <v>#REF!</v>
      </c>
      <c r="L52" s="108">
        <v>1</v>
      </c>
      <c r="M52" s="109">
        <f>$P$46</f>
        <v>0</v>
      </c>
      <c r="N52" s="110" t="e">
        <f>L52*K52</f>
        <v>#REF!</v>
      </c>
      <c r="O52" s="107" t="e">
        <f>K52*L52-L52*K52*M52</f>
        <v>#REF!</v>
      </c>
      <c r="P52" s="111" t="e">
        <f>O52+O52*$P$43</f>
        <v>#REF!</v>
      </c>
      <c r="Q52" s="112"/>
      <c r="R52" s="11" t="s">
        <v>1</v>
      </c>
    </row>
    <row r="53" spans="1:23" s="113" customFormat="1" x14ac:dyDescent="0.2">
      <c r="B53" s="16" t="str">
        <f>IF($P$40="English",D53,IF($P$40="German",F53,IF($P$40="French",E53,IF($P$40="Italian",G53,IF($P$40="Portuguese",H53,IF($P$40="Spanish",J53,IF($P$40="Dutch",C53)))))))</f>
        <v xml:space="preserve">HULL  </v>
      </c>
      <c r="C53" s="114" t="s">
        <v>30</v>
      </c>
      <c r="D53" s="114" t="s">
        <v>30</v>
      </c>
      <c r="E53" s="114" t="s">
        <v>30</v>
      </c>
      <c r="F53" s="115" t="s">
        <v>31</v>
      </c>
      <c r="G53" s="114" t="s">
        <v>30</v>
      </c>
      <c r="H53" s="114" t="s">
        <v>30</v>
      </c>
      <c r="I53" s="114" t="s">
        <v>30</v>
      </c>
      <c r="J53" s="114" t="s">
        <v>30</v>
      </c>
      <c r="K53" s="116"/>
      <c r="L53" s="117"/>
      <c r="M53" s="59"/>
      <c r="N53" s="118"/>
      <c r="O53" s="118"/>
      <c r="P53" s="118"/>
      <c r="Q53" s="119"/>
      <c r="R53" s="11" t="s">
        <v>1</v>
      </c>
      <c r="S53" s="68"/>
    </row>
    <row r="54" spans="1:23" s="69" customFormat="1" x14ac:dyDescent="0.2">
      <c r="A54" s="69" t="s">
        <v>32</v>
      </c>
      <c r="B54" s="262" t="s">
        <v>95</v>
      </c>
      <c r="C54" s="120">
        <f>VLOOKUP($A54,[1]AllBoats!$A$1:$P$3002,3,FALSE)</f>
        <v>0</v>
      </c>
      <c r="D54" s="120" t="str">
        <f>VLOOKUP($A54,[1]AllBoats!$A$1:$P$3002,4,FALSE)</f>
        <v>Hull, standard</v>
      </c>
      <c r="E54" s="120" t="str">
        <f>VLOOKUP($A54,[1]AllBoats!$A$1:$P$3002,5,FALSE)</f>
        <v>Hull, standard</v>
      </c>
      <c r="F54" s="120" t="str">
        <f>VLOOKUP($A54,[1]AllBoats!$A$1:$P$3002,6,FALSE)</f>
        <v>GFK Rumpf, weißes Gelcoat, Standard</v>
      </c>
      <c r="G54" s="120">
        <f>VLOOKUP($A54,[1]AllBoats!$A$1:$P$3002,7,FALSE)</f>
        <v>0</v>
      </c>
      <c r="H54" s="120">
        <f>VLOOKUP($A54,[1]AllBoats!$A$1:$P$3002,8,FALSE)</f>
        <v>0</v>
      </c>
      <c r="I54" s="120" t="str">
        <f>VLOOKUP($A54,[1]AllBoats!$A$1:$P$3002,9,FALSE)</f>
        <v>Hull, standard</v>
      </c>
      <c r="J54" s="120" t="str">
        <f>VLOOKUP($A54,[1]AllBoats!$A$1:$P$3002,10,FALSE)</f>
        <v>Hull, standard</v>
      </c>
      <c r="K54" s="121">
        <v>0</v>
      </c>
      <c r="L54" s="122" t="e">
        <f>IF(#REF!="standard","1",0)</f>
        <v>#REF!</v>
      </c>
      <c r="M54" s="109">
        <f>$P$46</f>
        <v>0</v>
      </c>
      <c r="N54" s="123" t="e">
        <f>L54*K54</f>
        <v>#REF!</v>
      </c>
      <c r="O54" s="124" t="e">
        <f>K54*L54-L54*K54*M54</f>
        <v>#REF!</v>
      </c>
      <c r="P54" s="125" t="e">
        <f>O54+O54*$P$43</f>
        <v>#REF!</v>
      </c>
      <c r="Q54" s="112"/>
      <c r="R54" s="11" t="e">
        <f>IF(L54&lt;&gt;0,"x",0)</f>
        <v>#REF!</v>
      </c>
      <c r="S54" s="63" t="s">
        <v>129</v>
      </c>
    </row>
    <row r="55" spans="1:23" s="69" customFormat="1" x14ac:dyDescent="0.2">
      <c r="A55" s="69" t="s">
        <v>33</v>
      </c>
      <c r="B55" s="263" t="s">
        <v>124</v>
      </c>
      <c r="C55" s="127">
        <f>VLOOKUP($A55,[1]AllBoats!$A$1:$P$3002,3,FALSE)</f>
        <v>0</v>
      </c>
      <c r="D55" s="127" t="str">
        <f>VLOOKUP($A55,[1]AllBoats!$A$1:$P$3002,4,FALSE)</f>
        <v>Waterline, standard black</v>
      </c>
      <c r="E55" s="127" t="str">
        <f>VLOOKUP($A55,[1]AllBoats!$A$1:$P$3002,5,FALSE)</f>
        <v>Bande noire à la ligne de flottaison</v>
      </c>
      <c r="F55" s="127" t="str">
        <f>VLOOKUP($A55,[1]AllBoats!$A$1:$P$3002,6,FALSE)</f>
        <v>Wasserpass, Standard, Gelcoat-Farbe: Schwarz</v>
      </c>
      <c r="G55" s="127">
        <f>VLOOKUP($A55,[1]AllBoats!$A$1:$P$3002,7,FALSE)</f>
        <v>0</v>
      </c>
      <c r="H55" s="127">
        <f>VLOOKUP($A55,[1]AllBoats!$A$1:$P$3002,8,FALSE)</f>
        <v>0</v>
      </c>
      <c r="I55" s="127" t="str">
        <f>VLOOKUP($A55,[1]AllBoats!$A$1:$P$3002,9,FALSE)</f>
        <v>Waterlijn, Standaard zwart</v>
      </c>
      <c r="J55" s="127" t="str">
        <f>VLOOKUP($A55,[1]AllBoats!$A$1:$P$3002,10,FALSE)</f>
        <v>Linea de flotación, negro estándar</v>
      </c>
      <c r="K55" s="121" t="e">
        <f>IF(#REF!="standard",0,#REF!*$P$42)</f>
        <v>#REF!</v>
      </c>
      <c r="L55" s="122" t="e">
        <f>IF(#REF!="standard","1",0)</f>
        <v>#REF!</v>
      </c>
      <c r="M55" s="109">
        <f>$P$46</f>
        <v>0</v>
      </c>
      <c r="N55" s="128" t="e">
        <f>L55*K55</f>
        <v>#REF!</v>
      </c>
      <c r="O55" s="129" t="e">
        <f>K55*L55-L55*K55*M55</f>
        <v>#REF!</v>
      </c>
      <c r="P55" s="130" t="e">
        <f>O55+O55*$P$43</f>
        <v>#REF!</v>
      </c>
      <c r="Q55" s="112"/>
      <c r="R55" s="11" t="e">
        <f>IF(L55&lt;&gt;0,"x",0)</f>
        <v>#REF!</v>
      </c>
      <c r="S55" s="63" t="s">
        <v>129</v>
      </c>
      <c r="T55" s="131"/>
    </row>
    <row r="56" spans="1:23" s="134" customFormat="1" x14ac:dyDescent="0.2">
      <c r="B56" s="16" t="str">
        <f>IF($P$40="English",D56,IF($P$40="German",F56,IF($P$40="French",E56,IF($P$40="Italian",G56,IF($P$40="Portuguese",H56,IF($P$40="Spanish",J56,IF($P$40="Dutch",C56)))))))</f>
        <v>DECK &amp; COCKPIT</v>
      </c>
      <c r="C56" s="115" t="s">
        <v>34</v>
      </c>
      <c r="D56" s="115" t="s">
        <v>34</v>
      </c>
      <c r="E56" s="115" t="s">
        <v>34</v>
      </c>
      <c r="F56" s="115" t="s">
        <v>34</v>
      </c>
      <c r="G56" s="115" t="s">
        <v>34</v>
      </c>
      <c r="H56" s="115" t="s">
        <v>34</v>
      </c>
      <c r="I56" s="115" t="s">
        <v>34</v>
      </c>
      <c r="J56" s="115" t="s">
        <v>34</v>
      </c>
      <c r="K56" s="57"/>
      <c r="L56" s="58"/>
      <c r="M56" s="59"/>
      <c r="N56" s="135"/>
      <c r="O56" s="135"/>
      <c r="P56" s="135"/>
      <c r="Q56" s="136"/>
      <c r="R56" s="137" t="s">
        <v>1</v>
      </c>
      <c r="S56" s="68"/>
      <c r="T56" s="131"/>
    </row>
    <row r="57" spans="1:23" s="69" customFormat="1" x14ac:dyDescent="0.2">
      <c r="A57" s="69" t="s">
        <v>35</v>
      </c>
      <c r="B57" s="263" t="s">
        <v>96</v>
      </c>
      <c r="C57" s="127">
        <f>VLOOKUP($A57,[1]AllBoats!$A$1:$P$3002,3,FALSE)</f>
        <v>0</v>
      </c>
      <c r="D57" s="127" t="str">
        <f>VLOOKUP($A57,[1]AllBoats!$A$1:$P$3002,4,FALSE)</f>
        <v>Teak on flybridge</v>
      </c>
      <c r="E57" s="127" t="str">
        <f>VLOOKUP($A57,[1]AllBoats!$A$1:$P$3002,5,FALSE)</f>
        <v>Flybridge en teck</v>
      </c>
      <c r="F57" s="127" t="str">
        <f>VLOOKUP($A57,[1]AllBoats!$A$1:$P$3002,6,FALSE)</f>
        <v>Teak auf Flybridge</v>
      </c>
      <c r="G57" s="127">
        <f>VLOOKUP($A57,[1]AllBoats!$A$1:$P$3002,7,FALSE)</f>
        <v>0</v>
      </c>
      <c r="H57" s="127">
        <f>VLOOKUP($A57,[1]AllBoats!$A$1:$P$3002,8,FALSE)</f>
        <v>0</v>
      </c>
      <c r="I57" s="127" t="str">
        <f>VLOOKUP($A57,[1]AllBoats!$A$1:$P$3002,9,FALSE)</f>
        <v>Teak on flybridge</v>
      </c>
      <c r="J57" s="127" t="str">
        <f>VLOOKUP($A57,[1]AllBoats!$A$1:$P$3002,10,FALSE)</f>
        <v>Teca en flybridge</v>
      </c>
      <c r="K57" s="121"/>
      <c r="L57" s="122"/>
      <c r="M57" s="109"/>
      <c r="N57" s="128"/>
      <c r="O57" s="129"/>
      <c r="P57" s="130"/>
      <c r="Q57" s="112"/>
      <c r="R57" s="11"/>
      <c r="S57" s="63" t="s">
        <v>129</v>
      </c>
      <c r="T57" s="131" t="e">
        <f>ROUND(IF(#REF!,#REF!,0),0)</f>
        <v>#REF!</v>
      </c>
    </row>
    <row r="58" spans="1:23" s="69" customFormat="1" x14ac:dyDescent="0.2">
      <c r="A58" s="69" t="s">
        <v>36</v>
      </c>
      <c r="B58" s="263" t="s">
        <v>97</v>
      </c>
      <c r="C58" s="127">
        <f>VLOOKUP($A58,[1]AllBoats!$A$1:$P$3002,3,FALSE)</f>
        <v>0</v>
      </c>
      <c r="D58" s="127" t="str">
        <f>VLOOKUP($A58,[1]AllBoats!$A$1:$P$3002,4,FALSE)</f>
        <v>Retractable passerelle</v>
      </c>
      <c r="E58" s="127" t="str">
        <f>VLOOKUP($A58,[1]AllBoats!$A$1:$P$3002,5,FALSE)</f>
        <v>Passerelle télescopique 2,8 de long</v>
      </c>
      <c r="F58" s="127" t="str">
        <f>VLOOKUP($A58,[1]AllBoats!$A$1:$P$3002,6,FALSE)</f>
        <v>Einfahrbare Gangway</v>
      </c>
      <c r="G58" s="127">
        <f>VLOOKUP($A58,[1]AllBoats!$A$1:$P$3002,7,FALSE)</f>
        <v>0</v>
      </c>
      <c r="H58" s="127">
        <f>VLOOKUP($A58,[1]AllBoats!$A$1:$P$3002,8,FALSE)</f>
        <v>0</v>
      </c>
      <c r="I58" s="127" t="str">
        <f>VLOOKUP($A58,[1]AllBoats!$A$1:$P$3002,9,FALSE)</f>
        <v>Loopplank (Centraal gemonteerd) max. 100kg belastbaar</v>
      </c>
      <c r="J58" s="127" t="str">
        <f>VLOOKUP($A58,[1]AllBoats!$A$1:$P$3002,10,FALSE)</f>
        <v>Pasarela retractil</v>
      </c>
      <c r="K58" s="121"/>
      <c r="L58" s="122"/>
      <c r="M58" s="109"/>
      <c r="N58" s="128"/>
      <c r="O58" s="129"/>
      <c r="P58" s="130"/>
      <c r="Q58" s="112"/>
      <c r="R58" s="11"/>
      <c r="S58" s="63" t="s">
        <v>129</v>
      </c>
      <c r="T58" s="131" t="e">
        <f>ROUND(IF(#REF!,#REF!,0),0)</f>
        <v>#REF!</v>
      </c>
    </row>
    <row r="59" spans="1:23" s="69" customFormat="1" x14ac:dyDescent="0.2">
      <c r="A59" s="69" t="s">
        <v>37</v>
      </c>
      <c r="B59" s="263" t="s">
        <v>98</v>
      </c>
      <c r="C59" s="127">
        <f>VLOOKUP($A59,[1]AllBoats!$A$1:$P$3002,3,FALSE)</f>
        <v>0</v>
      </c>
      <c r="D59" s="127" t="str">
        <f>VLOOKUP($A59,[1]AllBoats!$A$1:$P$3002,4,FALSE)</f>
        <v>Salon door port side</v>
      </c>
      <c r="E59" s="127" t="str">
        <f>VLOOKUP($A59,[1]AllBoats!$A$1:$P$3002,5,FALSE)</f>
        <v>Porte latérale dans le carré à babord</v>
      </c>
      <c r="F59" s="127" t="str">
        <f>VLOOKUP($A59,[1]AllBoats!$A$1:$P$3002,6,FALSE)</f>
        <v>Salontür an BB</v>
      </c>
      <c r="G59" s="127">
        <f>VLOOKUP($A59,[1]AllBoats!$A$1:$P$3002,7,FALSE)</f>
        <v>0</v>
      </c>
      <c r="H59" s="127">
        <f>VLOOKUP($A59,[1]AllBoats!$A$1:$P$3002,8,FALSE)</f>
        <v>0</v>
      </c>
      <c r="I59" s="127" t="str">
        <f>VLOOKUP($A59,[1]AllBoats!$A$1:$P$3002,9,FALSE)</f>
        <v>Salon door port side</v>
      </c>
      <c r="J59" s="127" t="str">
        <f>VLOOKUP($A59,[1]AllBoats!$A$1:$P$3002,10,FALSE)</f>
        <v>Puerta salon en Babor</v>
      </c>
      <c r="K59" s="121"/>
      <c r="L59" s="122"/>
      <c r="M59" s="109"/>
      <c r="N59" s="128"/>
      <c r="O59" s="129"/>
      <c r="P59" s="130"/>
      <c r="Q59" s="112"/>
      <c r="R59" s="11"/>
      <c r="S59" s="63" t="s">
        <v>129</v>
      </c>
      <c r="T59" s="131" t="e">
        <f>ROUND(IF(#REF!,#REF!,0),0)</f>
        <v>#REF!</v>
      </c>
      <c r="W59" s="69">
        <v>4800</v>
      </c>
    </row>
    <row r="60" spans="1:23" s="69" customFormat="1" x14ac:dyDescent="0.2">
      <c r="A60" s="69" t="s">
        <v>38</v>
      </c>
      <c r="B60" s="263" t="s">
        <v>99</v>
      </c>
      <c r="C60" s="127">
        <f>VLOOKUP($A60,[1]AllBoats!$A$1:$P$3002,3,FALSE)</f>
        <v>0</v>
      </c>
      <c r="D60" s="127" t="str">
        <f>VLOOKUP($A60,[1]AllBoats!$A$1:$P$3002,4,FALSE)</f>
        <v>Salon door starboard side</v>
      </c>
      <c r="E60" s="127" t="str">
        <f>VLOOKUP($A60,[1]AllBoats!$A$1:$P$3002,5,FALSE)</f>
        <v>Porte latérale sur tribord vers passe avant</v>
      </c>
      <c r="F60" s="127" t="str">
        <f>VLOOKUP($A60,[1]AllBoats!$A$1:$P$3002,6,FALSE)</f>
        <v>Salontür an STB</v>
      </c>
      <c r="G60" s="127">
        <f>VLOOKUP($A60,[1]AllBoats!$A$1:$P$3002,7,FALSE)</f>
        <v>0</v>
      </c>
      <c r="H60" s="127">
        <f>VLOOKUP($A60,[1]AllBoats!$A$1:$P$3002,8,FALSE)</f>
        <v>0</v>
      </c>
      <c r="I60" s="127" t="str">
        <f>VLOOKUP($A60,[1]AllBoats!$A$1:$P$3002,9,FALSE)</f>
        <v>Salon door starboard side</v>
      </c>
      <c r="J60" s="127" t="str">
        <f>VLOOKUP($A60,[1]AllBoats!$A$1:$P$3002,10,FALSE)</f>
        <v>Puerta salon en Estribor</v>
      </c>
      <c r="K60" s="121"/>
      <c r="L60" s="122"/>
      <c r="M60" s="109"/>
      <c r="N60" s="128"/>
      <c r="O60" s="129"/>
      <c r="P60" s="130"/>
      <c r="Q60" s="112"/>
      <c r="R60" s="11"/>
      <c r="S60" s="63" t="s">
        <v>129</v>
      </c>
      <c r="T60" s="131" t="e">
        <f>ROUND(IF(#REF!,#REF!,0),0)</f>
        <v>#REF!</v>
      </c>
      <c r="W60" s="69">
        <v>2950</v>
      </c>
    </row>
    <row r="61" spans="1:23" s="69" customFormat="1" x14ac:dyDescent="0.2">
      <c r="B61" s="16" t="str">
        <f>IF($P$40="English",D61,IF($P$40="German",F61,IF($P$40="French",E61,IF($P$40="Italian",G61,IF($P$40="Portuguese",H61,IF($P$40="Spanish",J61,IF($P$40="Dutch",C61)))))))</f>
        <v>PROPULSION</v>
      </c>
      <c r="C61" s="115" t="s">
        <v>39</v>
      </c>
      <c r="D61" s="115" t="s">
        <v>39</v>
      </c>
      <c r="E61" s="115" t="s">
        <v>39</v>
      </c>
      <c r="F61" s="115" t="s">
        <v>40</v>
      </c>
      <c r="G61" s="115" t="s">
        <v>39</v>
      </c>
      <c r="H61" s="115" t="s">
        <v>39</v>
      </c>
      <c r="I61" s="115" t="s">
        <v>39</v>
      </c>
      <c r="J61" s="115" t="s">
        <v>39</v>
      </c>
      <c r="K61" s="57"/>
      <c r="L61" s="58"/>
      <c r="M61" s="59"/>
      <c r="N61" s="135"/>
      <c r="O61" s="135"/>
      <c r="P61" s="135"/>
      <c r="Q61" s="112"/>
      <c r="R61" s="11" t="s">
        <v>1</v>
      </c>
      <c r="S61" s="68"/>
      <c r="T61" s="131"/>
    </row>
    <row r="62" spans="1:23" s="268" customFormat="1" x14ac:dyDescent="0.25">
      <c r="B62" s="264" t="s">
        <v>101</v>
      </c>
      <c r="C62" s="271"/>
      <c r="D62" s="271"/>
      <c r="E62" s="271"/>
      <c r="F62" s="271"/>
      <c r="G62" s="271"/>
      <c r="H62" s="271"/>
      <c r="I62" s="271"/>
      <c r="J62" s="271"/>
      <c r="K62" s="272"/>
      <c r="L62" s="273"/>
      <c r="M62" s="274"/>
      <c r="N62" s="275"/>
      <c r="O62" s="276"/>
      <c r="P62" s="277"/>
      <c r="Q62" s="278"/>
      <c r="R62" s="279"/>
      <c r="S62" s="280" t="s">
        <v>129</v>
      </c>
      <c r="T62" s="269" t="e">
        <f>ROUND(IF(#REF!,#REF!,0),0)</f>
        <v>#REF!</v>
      </c>
      <c r="W62" s="268">
        <v>16200</v>
      </c>
    </row>
    <row r="63" spans="1:23" s="69" customFormat="1" x14ac:dyDescent="0.2">
      <c r="B63" s="16" t="s">
        <v>41</v>
      </c>
      <c r="C63" s="115" t="s">
        <v>42</v>
      </c>
      <c r="D63" s="115" t="s">
        <v>42</v>
      </c>
      <c r="E63" s="115" t="s">
        <v>42</v>
      </c>
      <c r="F63" s="115" t="s">
        <v>43</v>
      </c>
      <c r="G63" s="115" t="s">
        <v>42</v>
      </c>
      <c r="H63" s="115" t="s">
        <v>42</v>
      </c>
      <c r="I63" s="115" t="s">
        <v>42</v>
      </c>
      <c r="J63" s="115" t="s">
        <v>42</v>
      </c>
      <c r="K63" s="57"/>
      <c r="L63" s="58"/>
      <c r="M63" s="59"/>
      <c r="N63" s="135"/>
      <c r="O63" s="135"/>
      <c r="P63" s="135"/>
      <c r="Q63" s="112"/>
      <c r="R63" s="11" t="s">
        <v>1</v>
      </c>
      <c r="S63" s="68"/>
      <c r="T63" s="131"/>
    </row>
    <row r="64" spans="1:23" s="69" customFormat="1" x14ac:dyDescent="0.2">
      <c r="B64" s="262" t="s">
        <v>102</v>
      </c>
      <c r="C64" s="139"/>
      <c r="D64" s="139"/>
      <c r="E64" s="139"/>
      <c r="F64" s="139"/>
      <c r="G64" s="139"/>
      <c r="H64" s="139"/>
      <c r="I64" s="139"/>
      <c r="J64" s="139"/>
      <c r="K64" s="121"/>
      <c r="L64" s="122"/>
      <c r="M64" s="109"/>
      <c r="N64" s="128"/>
      <c r="O64" s="129"/>
      <c r="P64" s="130"/>
      <c r="Q64" s="112"/>
      <c r="R64" s="11"/>
      <c r="S64" s="63" t="s">
        <v>129</v>
      </c>
      <c r="T64" s="131" t="e">
        <f>ROUND(IF(#REF!,#REF!,0),0)</f>
        <v>#REF!</v>
      </c>
    </row>
    <row r="65" spans="1:23" s="69" customFormat="1" x14ac:dyDescent="0.2">
      <c r="B65" s="262" t="s">
        <v>103</v>
      </c>
      <c r="C65" s="139"/>
      <c r="D65" s="139"/>
      <c r="E65" s="139"/>
      <c r="F65" s="139"/>
      <c r="G65" s="139"/>
      <c r="H65" s="139"/>
      <c r="I65" s="139"/>
      <c r="J65" s="139"/>
      <c r="K65" s="121"/>
      <c r="L65" s="122"/>
      <c r="M65" s="109"/>
      <c r="N65" s="128"/>
      <c r="O65" s="129"/>
      <c r="P65" s="130"/>
      <c r="Q65" s="112"/>
      <c r="R65" s="11"/>
      <c r="S65" s="63" t="s">
        <v>129</v>
      </c>
      <c r="T65" s="131" t="e">
        <f>ROUND(IF(#REF!,#REF!,0),0)</f>
        <v>#REF!</v>
      </c>
      <c r="W65" s="69">
        <v>450</v>
      </c>
    </row>
    <row r="66" spans="1:23" s="69" customFormat="1" x14ac:dyDescent="0.25">
      <c r="B66" s="264" t="s">
        <v>133</v>
      </c>
      <c r="C66" s="139"/>
      <c r="D66" s="139"/>
      <c r="E66" s="139"/>
      <c r="F66" s="139"/>
      <c r="G66" s="139"/>
      <c r="H66" s="139"/>
      <c r="I66" s="139"/>
      <c r="J66" s="139"/>
      <c r="K66" s="121"/>
      <c r="L66" s="122"/>
      <c r="M66" s="109"/>
      <c r="N66" s="128"/>
      <c r="O66" s="129"/>
      <c r="P66" s="130"/>
      <c r="Q66" s="112"/>
      <c r="R66" s="11"/>
      <c r="S66" s="63" t="s">
        <v>129</v>
      </c>
      <c r="T66" s="131" t="e">
        <f>ROUND(IF(#REF!,#REF!,0),0)</f>
        <v>#REF!</v>
      </c>
      <c r="W66" s="69">
        <v>2800</v>
      </c>
    </row>
    <row r="67" spans="1:23" s="69" customFormat="1" x14ac:dyDescent="0.2">
      <c r="A67" s="69" t="s">
        <v>44</v>
      </c>
      <c r="B67" s="263" t="s">
        <v>45</v>
      </c>
      <c r="C67" s="140">
        <f>VLOOKUP($A67,[1]AllBoats!$A$1:$P$3002,3,FALSE)</f>
        <v>0</v>
      </c>
      <c r="D67" s="140" t="str">
        <f>VLOOKUP($A67,[1]AllBoats!$A$1:$P$3002,4,FALSE)</f>
        <v>Electric cooking top two rings</v>
      </c>
      <c r="E67" s="140" t="str">
        <f>VLOOKUP($A67,[1]AllBoats!$A$1:$P$3002,5,FALSE)</f>
        <v>Plaque cuisson éléctrique 2 feux</v>
      </c>
      <c r="F67" s="140" t="str">
        <f>VLOOKUP($A67,[1]AllBoats!$A$1:$P$3002,6,FALSE)</f>
        <v>Elektrische Herdplatte, 2 Kochfelder</v>
      </c>
      <c r="G67" s="140">
        <f>VLOOKUP($A67,[1]AllBoats!$A$1:$P$3002,7,FALSE)</f>
        <v>0</v>
      </c>
      <c r="H67" s="140">
        <f>VLOOKUP($A67,[1]AllBoats!$A$1:$P$3002,8,FALSE)</f>
        <v>0</v>
      </c>
      <c r="I67" s="140" t="str">
        <f>VLOOKUP($A67,[1]AllBoats!$A$1:$P$3002,9,FALSE)</f>
        <v>Stove</v>
      </c>
      <c r="J67" s="140" t="str">
        <f>VLOOKUP($A67,[1]AllBoats!$A$1:$P$3002,10,FALSE)</f>
        <v>Cocina (2)</v>
      </c>
      <c r="K67" s="121"/>
      <c r="L67" s="122"/>
      <c r="M67" s="109"/>
      <c r="N67" s="128"/>
      <c r="O67" s="129"/>
      <c r="P67" s="130"/>
      <c r="Q67" s="112"/>
      <c r="R67" s="11"/>
      <c r="S67" s="63" t="s">
        <v>129</v>
      </c>
      <c r="T67" s="131" t="e">
        <f>ROUND(IF(#REF!,#REF!,0),0)</f>
        <v>#REF!</v>
      </c>
    </row>
    <row r="68" spans="1:23" s="69" customFormat="1" x14ac:dyDescent="0.25">
      <c r="B68" s="264" t="s">
        <v>46</v>
      </c>
      <c r="C68" s="140"/>
      <c r="D68" s="140"/>
      <c r="E68" s="140"/>
      <c r="F68" s="140"/>
      <c r="G68" s="140"/>
      <c r="H68" s="140"/>
      <c r="I68" s="140"/>
      <c r="J68" s="140"/>
      <c r="K68" s="121"/>
      <c r="L68" s="122"/>
      <c r="M68" s="109"/>
      <c r="N68" s="128"/>
      <c r="O68" s="129"/>
      <c r="P68" s="130"/>
      <c r="Q68" s="112"/>
      <c r="R68" s="11"/>
      <c r="S68" s="63" t="s">
        <v>129</v>
      </c>
      <c r="T68" s="131" t="e">
        <f>ROUND(IF(#REF!,#REF!,0),0)</f>
        <v>#REF!</v>
      </c>
    </row>
    <row r="69" spans="1:23" s="69" customFormat="1" x14ac:dyDescent="0.2">
      <c r="B69" s="16" t="str">
        <f>IF($P$40="English",D69,IF($P$40="German",F69,IF($P$40="French",E69,IF($P$40="Italian",G69,IF($P$40="Portuguese",H69,IF($P$40="Spanish",J69,IF($P$40="Dutch",C69)))))))</f>
        <v>ENTERTAINMENT</v>
      </c>
      <c r="C69" s="115" t="s">
        <v>48</v>
      </c>
      <c r="D69" s="115" t="s">
        <v>48</v>
      </c>
      <c r="E69" s="115" t="s">
        <v>48</v>
      </c>
      <c r="F69" s="115" t="s">
        <v>48</v>
      </c>
      <c r="G69" s="115" t="s">
        <v>48</v>
      </c>
      <c r="H69" s="115" t="s">
        <v>48</v>
      </c>
      <c r="I69" s="115" t="s">
        <v>48</v>
      </c>
      <c r="J69" s="115" t="s">
        <v>48</v>
      </c>
      <c r="K69" s="57"/>
      <c r="L69" s="58"/>
      <c r="M69" s="59"/>
      <c r="N69" s="135"/>
      <c r="O69" s="135"/>
      <c r="P69" s="135"/>
      <c r="Q69" s="112"/>
      <c r="R69" s="11" t="s">
        <v>1</v>
      </c>
      <c r="S69" s="68"/>
      <c r="T69" s="131"/>
    </row>
    <row r="70" spans="1:23" s="69" customFormat="1" x14ac:dyDescent="0.25">
      <c r="A70" s="69" t="s">
        <v>49</v>
      </c>
      <c r="B70" s="264" t="s">
        <v>104</v>
      </c>
      <c r="C70" s="138">
        <f>VLOOKUP($A70,[1]AllBoats!$A$1:$P$3002,3,FALSE)</f>
        <v>0</v>
      </c>
      <c r="D70" s="138" t="str">
        <f>VLOOKUP($A70,[1]AllBoats!$A$1:$P$3002,4,FALSE)</f>
        <v>TV Antenna RR digital DVBT</v>
      </c>
      <c r="E70" s="138" t="str">
        <f>VLOOKUP($A70,[1]AllBoats!$A$1:$P$3002,5,FALSE)</f>
        <v>TV Antenne RR Digitale DVBT</v>
      </c>
      <c r="F70" s="138" t="str">
        <f>VLOOKUP($A70,[1]AllBoats!$A$1:$P$3002,6,FALSE)</f>
        <v>TV Antenne RR Digital DVBT</v>
      </c>
      <c r="G70" s="138">
        <f>VLOOKUP($A70,[1]AllBoats!$A$1:$P$3002,7,FALSE)</f>
        <v>0</v>
      </c>
      <c r="H70" s="138">
        <f>VLOOKUP($A70,[1]AllBoats!$A$1:$P$3002,8,FALSE)</f>
        <v>0</v>
      </c>
      <c r="I70" s="138" t="str">
        <f>VLOOKUP($A70,[1]AllBoats!$A$1:$P$3002,9,FALSE)</f>
        <v>TV antenne RR digital DVBT</v>
      </c>
      <c r="J70" s="138" t="str">
        <f>VLOOKUP($A70,[1]AllBoats!$A$1:$P$3002,10,FALSE)</f>
        <v>Antena TV RR digital DVBT</v>
      </c>
      <c r="K70" s="121"/>
      <c r="L70" s="122"/>
      <c r="M70" s="109"/>
      <c r="N70" s="128"/>
      <c r="O70" s="129"/>
      <c r="P70" s="130"/>
      <c r="Q70" s="112"/>
      <c r="R70" s="11"/>
      <c r="S70" s="63" t="s">
        <v>129</v>
      </c>
      <c r="T70" s="131" t="e">
        <f>ROUND(IF(#REF!,#REF!,0),0)</f>
        <v>#REF!</v>
      </c>
      <c r="W70" s="69">
        <v>1190</v>
      </c>
    </row>
    <row r="71" spans="1:23" s="69" customFormat="1" x14ac:dyDescent="0.2">
      <c r="B71" s="16" t="str">
        <f>IF($P$40="English",D71,IF($P$40="German",F71,IF($P$40="French",E71,IF($P$40="Italian",G71,IF($P$40="Portuguese",H71,IF($P$40="Spanish",J71,IF($P$40="Dutch",C71)))))))</f>
        <v>NAVIGATION &amp; INSTRUMENTS</v>
      </c>
      <c r="C71" s="115" t="s">
        <v>50</v>
      </c>
      <c r="D71" s="115" t="s">
        <v>50</v>
      </c>
      <c r="E71" s="115" t="s">
        <v>50</v>
      </c>
      <c r="F71" s="115" t="s">
        <v>51</v>
      </c>
      <c r="G71" s="115" t="s">
        <v>50</v>
      </c>
      <c r="H71" s="115" t="s">
        <v>50</v>
      </c>
      <c r="I71" s="115" t="s">
        <v>50</v>
      </c>
      <c r="J71" s="115" t="s">
        <v>50</v>
      </c>
      <c r="K71" s="57"/>
      <c r="L71" s="58"/>
      <c r="M71" s="59"/>
      <c r="N71" s="135"/>
      <c r="O71" s="135"/>
      <c r="P71" s="135"/>
      <c r="Q71" s="112"/>
      <c r="R71" s="11" t="s">
        <v>1</v>
      </c>
      <c r="S71" s="68"/>
      <c r="T71" s="131"/>
    </row>
    <row r="72" spans="1:23" s="69" customFormat="1" x14ac:dyDescent="0.25">
      <c r="A72" s="69" t="s">
        <v>52</v>
      </c>
      <c r="B72" s="264" t="s">
        <v>128</v>
      </c>
      <c r="C72" s="140">
        <f>VLOOKUP($A72,[1]AllBoats!$A$1:$P$3002,3,FALSE)</f>
        <v>0</v>
      </c>
      <c r="D72" s="140" t="str">
        <f>VLOOKUP($A72,[1]AllBoats!$A$1:$P$3002,4,FALSE)</f>
        <v>Raymarine Quantum radar (only in combination with navigation pack)</v>
      </c>
      <c r="E72" s="140" t="str">
        <f>VLOOKUP($A72,[1]AllBoats!$A$1:$P$3002,5,FALSE)</f>
        <v>Radar Raymarine HD (seulement avec pack navigation)</v>
      </c>
      <c r="F72" s="140" t="str">
        <f>VLOOKUP($A72,[1]AllBoats!$A$1:$P$3002,6,FALSE)</f>
        <v>Raymarine HD Raydome Radar (nur mit Navigationspaket)</v>
      </c>
      <c r="G72" s="140">
        <f>VLOOKUP($A72,[1]AllBoats!$A$1:$P$3002,7,FALSE)</f>
        <v>0</v>
      </c>
      <c r="H72" s="140">
        <f>VLOOKUP($A72,[1]AllBoats!$A$1:$P$3002,8,FALSE)</f>
        <v>0</v>
      </c>
      <c r="I72" s="140" t="str">
        <f>VLOOKUP($A72,[1]AllBoats!$A$1:$P$3002,9,FALSE)</f>
        <v>Raymarine HD Raydome (alleen in combinatie met navigation pack)</v>
      </c>
      <c r="J72" s="140" t="str">
        <f>VLOOKUP($A72,[1]AllBoats!$A$1:$P$3002,10,FALSE)</f>
        <v>Cupula Radar HD Raymarine (solo en combinación con pack de navegación)</v>
      </c>
      <c r="K72" s="121"/>
      <c r="L72" s="122"/>
      <c r="M72" s="109"/>
      <c r="N72" s="128"/>
      <c r="O72" s="129"/>
      <c r="P72" s="130"/>
      <c r="Q72" s="112"/>
      <c r="R72" s="11"/>
      <c r="S72" s="63" t="s">
        <v>129</v>
      </c>
      <c r="T72" s="131" t="e">
        <f>ROUND(IF(#REF!,#REF!,0),0)</f>
        <v>#REF!</v>
      </c>
      <c r="W72" s="69">
        <v>3000</v>
      </c>
    </row>
    <row r="73" spans="1:23" s="69" customFormat="1" x14ac:dyDescent="0.2">
      <c r="B73" s="16" t="str">
        <f>IF($P$40="English",D73,IF($P$40="German",F73,IF($P$40="French",E73,IF($P$40="Italian",G73,IF($P$40="Portuguese",H73,IF($P$40="Spanish",J73,IF($P$40="Dutch",C73)))))))</f>
        <v>LAYOUT &amp; INTERIOR</v>
      </c>
      <c r="C73" s="114" t="s">
        <v>53</v>
      </c>
      <c r="D73" s="114" t="s">
        <v>53</v>
      </c>
      <c r="E73" s="114" t="s">
        <v>53</v>
      </c>
      <c r="F73" s="114" t="s">
        <v>53</v>
      </c>
      <c r="G73" s="114" t="s">
        <v>53</v>
      </c>
      <c r="H73" s="114" t="s">
        <v>53</v>
      </c>
      <c r="I73" s="114" t="s">
        <v>53</v>
      </c>
      <c r="J73" s="114" t="s">
        <v>53</v>
      </c>
      <c r="K73" s="57"/>
      <c r="L73" s="58"/>
      <c r="M73" s="59"/>
      <c r="N73" s="135"/>
      <c r="O73" s="135"/>
      <c r="P73" s="135"/>
      <c r="Q73" s="112"/>
      <c r="R73" s="11" t="s">
        <v>1</v>
      </c>
      <c r="S73" s="68"/>
      <c r="T73" s="131"/>
    </row>
    <row r="74" spans="1:23" s="69" customFormat="1" x14ac:dyDescent="0.25">
      <c r="A74" s="69" t="s">
        <v>54</v>
      </c>
      <c r="B74" s="264" t="s">
        <v>106</v>
      </c>
      <c r="C74" s="139">
        <f>VLOOKUP($A74,[1]AllBoats!$A$1:$P$3002,3,FALSE)</f>
        <v>0</v>
      </c>
      <c r="D74" s="139" t="str">
        <f>VLOOKUP($A74,[1]AllBoats!$A$1:$P$3002,4,FALSE)</f>
        <v>Layout A1</v>
      </c>
      <c r="E74" s="139" t="str">
        <f>VLOOKUP($A74,[1]AllBoats!$A$1:$P$3002,5,FALSE)</f>
        <v>Plan A1</v>
      </c>
      <c r="F74" s="139" t="str">
        <f>VLOOKUP($A74,[1]AllBoats!$A$1:$P$3002,6,FALSE)</f>
        <v>Layout A1</v>
      </c>
      <c r="G74" s="139">
        <f>VLOOKUP($A74,[1]AllBoats!$A$1:$P$3002,7,FALSE)</f>
        <v>0</v>
      </c>
      <c r="H74" s="139">
        <f>VLOOKUP($A74,[1]AllBoats!$A$1:$P$3002,8,FALSE)</f>
        <v>0</v>
      </c>
      <c r="I74" s="139" t="str">
        <f>VLOOKUP($A74,[1]AllBoats!$A$1:$P$3002,9,FALSE)</f>
        <v>Layout A1</v>
      </c>
      <c r="J74" s="139" t="str">
        <f>VLOOKUP($A74,[1]AllBoats!$A$1:$P$3002,10,FALSE)</f>
        <v>Distribución A1</v>
      </c>
      <c r="K74" s="121"/>
      <c r="L74" s="122"/>
      <c r="M74" s="109"/>
      <c r="N74" s="128"/>
      <c r="O74" s="129"/>
      <c r="P74" s="130"/>
      <c r="Q74" s="112"/>
      <c r="R74" s="11"/>
      <c r="S74" s="63" t="s">
        <v>129</v>
      </c>
      <c r="T74" s="131" t="e">
        <f>ROUND(IF(#REF!,#REF!,0),0)</f>
        <v>#REF!</v>
      </c>
      <c r="W74" s="69">
        <v>450</v>
      </c>
    </row>
    <row r="75" spans="1:23" s="69" customFormat="1" x14ac:dyDescent="0.25">
      <c r="A75" s="69" t="s">
        <v>55</v>
      </c>
      <c r="B75" s="264" t="s">
        <v>107</v>
      </c>
      <c r="C75" s="140">
        <f>VLOOKUP($A75,[1]AllBoats!$A$1:$P$3002,3,FALSE)</f>
        <v>0</v>
      </c>
      <c r="D75" s="140" t="str">
        <f>VLOOKUP($A75,[1]AllBoats!$A$1:$P$3002,4,FALSE)</f>
        <v>Counter tops in galley corian deep espresso Matt finish (according to colour cards) (Standard)</v>
      </c>
      <c r="E75" s="140" t="str">
        <f>VLOOKUP($A75,[1]AllBoats!$A$1:$P$3002,5,FALSE)</f>
        <v>Plan de travail cuisine de couleur deep expresso</v>
      </c>
      <c r="F75" s="140" t="str">
        <f>VLOOKUP($A75,[1]AllBoats!$A$1:$P$3002,6,FALSE)</f>
        <v>Oberflächen in Küche, Corian Deep Espresso</v>
      </c>
      <c r="G75" s="140">
        <f>VLOOKUP($A75,[1]AllBoats!$A$1:$P$3002,7,FALSE)</f>
        <v>0</v>
      </c>
      <c r="H75" s="140">
        <f>VLOOKUP($A75,[1]AllBoats!$A$1:$P$3002,8,FALSE)</f>
        <v>0</v>
      </c>
      <c r="I75" s="140" t="str">
        <f>VLOOKUP($A75,[1]AllBoats!$A$1:$P$3002,9,FALSE)</f>
        <v>Werkbladen  in kombuis en natte cel (zwart)</v>
      </c>
      <c r="J75" s="140" t="str">
        <f>VLOOKUP($A75,[1]AllBoats!$A$1:$P$3002,10,FALSE)</f>
        <v>Encimera en cocina y baños (corian espresso)</v>
      </c>
      <c r="K75" s="121"/>
      <c r="L75" s="122"/>
      <c r="M75" s="109"/>
      <c r="N75" s="128"/>
      <c r="O75" s="129"/>
      <c r="P75" s="130"/>
      <c r="Q75" s="112"/>
      <c r="R75" s="11"/>
      <c r="S75" s="63" t="s">
        <v>129</v>
      </c>
      <c r="T75" s="131" t="e">
        <f>ROUND(IF(#REF!,#REF!,0),0)</f>
        <v>#REF!</v>
      </c>
    </row>
    <row r="76" spans="1:23" s="69" customFormat="1" x14ac:dyDescent="0.2">
      <c r="B76" s="16" t="str">
        <f>IF($P$40="English",D76,IF($P$40="German",F76,IF($P$40="French",E76,IF($P$40="Italian",G76,IF($P$40="Portuguese",H76,IF($P$40="Spanish",J76,IF($P$40="Dutch",C76)))))))</f>
        <v>UPHOLSTERY &amp; WOOD</v>
      </c>
      <c r="C76" s="114" t="s">
        <v>56</v>
      </c>
      <c r="D76" s="114" t="s">
        <v>56</v>
      </c>
      <c r="E76" s="114" t="s">
        <v>56</v>
      </c>
      <c r="F76" s="115" t="s">
        <v>57</v>
      </c>
      <c r="G76" s="114" t="s">
        <v>56</v>
      </c>
      <c r="H76" s="114" t="s">
        <v>56</v>
      </c>
      <c r="I76" s="114" t="s">
        <v>56</v>
      </c>
      <c r="J76" s="114" t="s">
        <v>56</v>
      </c>
      <c r="K76" s="57"/>
      <c r="L76" s="58"/>
      <c r="M76" s="59"/>
      <c r="N76" s="135"/>
      <c r="O76" s="135"/>
      <c r="P76" s="135"/>
      <c r="Q76" s="112"/>
      <c r="R76" s="11" t="s">
        <v>1</v>
      </c>
      <c r="S76" s="68"/>
      <c r="T76" s="131"/>
    </row>
    <row r="77" spans="1:23" s="69" customFormat="1" x14ac:dyDescent="0.25">
      <c r="A77" s="69" t="s">
        <v>58</v>
      </c>
      <c r="B77" s="264" t="s">
        <v>108</v>
      </c>
      <c r="C77" s="139">
        <f>VLOOKUP($A77,[1]AllBoats!$A$1:$P$3002,3,FALSE)</f>
        <v>0</v>
      </c>
      <c r="D77" s="139" t="str">
        <f>VLOOKUP($A77,[1]AllBoats!$A$1:$P$3002,4,FALSE)</f>
        <v>Upholstery scheme Baltimore (according to colour cards)</v>
      </c>
      <c r="E77" s="139" t="str">
        <f>VLOOKUP($A77,[1]AllBoats!$A$1:$P$3002,5,FALSE)</f>
        <v>Tissu finition Baltimore</v>
      </c>
      <c r="F77" s="139" t="str">
        <f>VLOOKUP($A77,[1]AllBoats!$A$1:$P$3002,6,FALSE)</f>
        <v>Polster, innen, Ausführung: Baltimore</v>
      </c>
      <c r="G77" s="139">
        <f>VLOOKUP($A77,[1]AllBoats!$A$1:$P$3002,7,FALSE)</f>
        <v>0</v>
      </c>
      <c r="H77" s="139">
        <f>VLOOKUP($A77,[1]AllBoats!$A$1:$P$3002,8,FALSE)</f>
        <v>0</v>
      </c>
      <c r="I77" s="139" t="str">
        <f>VLOOKUP($A77,[1]AllBoats!$A$1:$P$3002,9,FALSE)</f>
        <v>Bekleding """"Baltimore</v>
      </c>
      <c r="J77" s="139" t="str">
        <f>VLOOKUP($A77,[1]AllBoats!$A$1:$P$3002,10,FALSE)</f>
        <v>Tapicería tipo""Baltimore</v>
      </c>
      <c r="K77" s="121" t="e">
        <f>IF(#REF!="standard",0,#REF!*$P$42)</f>
        <v>#REF!</v>
      </c>
      <c r="L77" s="122" t="e">
        <f>IF(#REF!="standard","1",0)</f>
        <v>#REF!</v>
      </c>
      <c r="M77" s="109">
        <f t="shared" ref="M77" si="0">$P$46</f>
        <v>0</v>
      </c>
      <c r="N77" s="123" t="e">
        <f t="shared" ref="N77" si="1">L77*K77</f>
        <v>#REF!</v>
      </c>
      <c r="O77" s="124" t="e">
        <f t="shared" ref="O77" si="2">K77*L77-L77*K77*M77</f>
        <v>#REF!</v>
      </c>
      <c r="P77" s="125" t="e">
        <f t="shared" ref="P77" si="3">O77+O77*$P$43</f>
        <v>#REF!</v>
      </c>
      <c r="Q77" s="112"/>
      <c r="R77" s="11" t="e">
        <f t="shared" ref="R77" si="4">IF(L77&lt;&gt;0,"x",0)</f>
        <v>#REF!</v>
      </c>
      <c r="S77" s="63" t="s">
        <v>129</v>
      </c>
      <c r="T77" s="131"/>
    </row>
    <row r="78" spans="1:23" s="69" customFormat="1" x14ac:dyDescent="0.25">
      <c r="A78" s="69" t="s">
        <v>59</v>
      </c>
      <c r="B78" s="264" t="s">
        <v>109</v>
      </c>
      <c r="C78" s="140">
        <f>VLOOKUP($A78,[1]AllBoats!$A$1:$P$3002,3,FALSE)</f>
        <v>0</v>
      </c>
      <c r="D78" s="140" t="str">
        <f>VLOOKUP($A78,[1]AllBoats!$A$1:$P$3002,4,FALSE)</f>
        <v>Exterior seating material (colour Sardinia Gull Wing) (according to colour cards)</v>
      </c>
      <c r="E78" s="140" t="str">
        <f>VLOOKUP($A78,[1]AllBoats!$A$1:$P$3002,5,FALSE)</f>
        <v>Sellerie extérieure ( couleur Sardinia Gull Wing)</v>
      </c>
      <c r="F78" s="140" t="str">
        <f>VLOOKUP($A78,[1]AllBoats!$A$1:$P$3002,6,FALSE)</f>
        <v>Polster, außen, Ausführung: Sardinia Gull Wing</v>
      </c>
      <c r="G78" s="140">
        <f>VLOOKUP($A78,[1]AllBoats!$A$1:$P$3002,7,FALSE)</f>
        <v>0</v>
      </c>
      <c r="H78" s="140">
        <f>VLOOKUP($A78,[1]AllBoats!$A$1:$P$3002,8,FALSE)</f>
        <v>0</v>
      </c>
      <c r="I78" s="140" t="str">
        <f>VLOOKUP($A78,[1]AllBoats!$A$1:$P$3002,9,FALSE)</f>
        <v>Exterieur bekledingstof  (kleur Sardinia Gull Wing)</v>
      </c>
      <c r="J78" s="140" t="str">
        <f>VLOOKUP($A78,[1]AllBoats!$A$1:$P$3002,10,FALSE)</f>
        <v>Material asientos exteriores (color Sardinia Gull Wing)</v>
      </c>
      <c r="K78" s="121"/>
      <c r="L78" s="122"/>
      <c r="M78" s="109"/>
      <c r="N78" s="128"/>
      <c r="O78" s="129"/>
      <c r="P78" s="130"/>
      <c r="Q78" s="112"/>
      <c r="R78" s="11"/>
      <c r="S78" s="63" t="s">
        <v>129</v>
      </c>
      <c r="T78" s="131" t="e">
        <f>ROUND(IF(#REF!,#REF!,0),0)</f>
        <v>#REF!</v>
      </c>
    </row>
    <row r="79" spans="1:23" s="69" customFormat="1" x14ac:dyDescent="0.25">
      <c r="A79" s="69" t="s">
        <v>60</v>
      </c>
      <c r="B79" s="264" t="s">
        <v>61</v>
      </c>
      <c r="C79" s="140">
        <f>VLOOKUP($A79,[1]AllBoats!$A$1:$P$3002,3,FALSE)</f>
        <v>0</v>
      </c>
      <c r="D79" s="140" t="str">
        <f>VLOOKUP($A79,[1]AllBoats!$A$1:$P$3002,4,FALSE)</f>
        <v>Standard Mattrasses in all cabins</v>
      </c>
      <c r="E79" s="140" t="str">
        <f>VLOOKUP($A79,[1]AllBoats!$A$1:$P$3002,5,FALSE)</f>
        <v>Matelas de qualité standard dans les cabines</v>
      </c>
      <c r="F79" s="140" t="str">
        <f>VLOOKUP($A79,[1]AllBoats!$A$1:$P$3002,6,FALSE)</f>
        <v>Standardmatratzen in allen Kabinen</v>
      </c>
      <c r="G79" s="140">
        <f>VLOOKUP($A79,[1]AllBoats!$A$1:$P$3002,7,FALSE)</f>
        <v>0</v>
      </c>
      <c r="H79" s="140">
        <f>VLOOKUP($A79,[1]AllBoats!$A$1:$P$3002,8,FALSE)</f>
        <v>0</v>
      </c>
      <c r="I79" s="140" t="str">
        <f>VLOOKUP($A79,[1]AllBoats!$A$1:$P$3002,9,FALSE)</f>
        <v>Standaard Matrassen in alle hutten</v>
      </c>
      <c r="J79" s="140" t="str">
        <f>VLOOKUP($A79,[1]AllBoats!$A$1:$P$3002,10,FALSE)</f>
        <v>Colchones standard en todas las cabinas</v>
      </c>
      <c r="K79" s="121"/>
      <c r="L79" s="122"/>
      <c r="M79" s="109"/>
      <c r="N79" s="128"/>
      <c r="O79" s="129"/>
      <c r="P79" s="130"/>
      <c r="Q79" s="112"/>
      <c r="R79" s="11"/>
      <c r="S79" s="63" t="s">
        <v>129</v>
      </c>
      <c r="T79" s="131" t="e">
        <f>ROUND(IF(#REF!,#REF!,0),0)</f>
        <v>#REF!</v>
      </c>
    </row>
    <row r="80" spans="1:23" s="69" customFormat="1" x14ac:dyDescent="0.2">
      <c r="A80" s="69" t="s">
        <v>62</v>
      </c>
      <c r="B80" s="263" t="s">
        <v>110</v>
      </c>
      <c r="C80" s="140">
        <f>VLOOKUP($A80,[1]AllBoats!$A$1:$P$3002,3,FALSE)</f>
        <v>0</v>
      </c>
      <c r="D80" s="140" t="str">
        <f>VLOOKUP($A80,[1]AllBoats!$A$1:$P$3002,4,FALSE)</f>
        <v>Furniture in Atlanta Walnut (according to colour cards)</v>
      </c>
      <c r="E80" s="140" t="str">
        <f>VLOOKUP($A80,[1]AllBoats!$A$1:$P$3002,5,FALSE)</f>
        <v>Finition placage en noyer d'Atlanta</v>
      </c>
      <c r="F80" s="140" t="str">
        <f>VLOOKUP($A80,[1]AllBoats!$A$1:$P$3002,6,FALSE)</f>
        <v>Möbel - Stil Atlanta Walnut</v>
      </c>
      <c r="G80" s="140">
        <f>VLOOKUP($A80,[1]AllBoats!$A$1:$P$3002,7,FALSE)</f>
        <v>0</v>
      </c>
      <c r="H80" s="140">
        <f>VLOOKUP($A80,[1]AllBoats!$A$1:$P$3002,8,FALSE)</f>
        <v>0</v>
      </c>
      <c r="I80" s="140" t="str">
        <f>VLOOKUP($A80,[1]AllBoats!$A$1:$P$3002,9,FALSE)</f>
        <v>Interieur houtsoort in washed walnut</v>
      </c>
      <c r="J80" s="140" t="str">
        <f>VLOOKUP($A80,[1]AllBoats!$A$1:$P$3002,10,FALSE)</f>
        <v>Mobiliario en ""Wellington Walnut</v>
      </c>
      <c r="K80" s="121"/>
      <c r="L80" s="122"/>
      <c r="M80" s="109"/>
      <c r="N80" s="128"/>
      <c r="O80" s="129"/>
      <c r="P80" s="130"/>
      <c r="Q80" s="112"/>
      <c r="R80" s="11"/>
      <c r="S80" s="63" t="s">
        <v>129</v>
      </c>
      <c r="T80" s="131" t="e">
        <f>ROUND(IF(#REF!,#REF!,0),0)</f>
        <v>#REF!</v>
      </c>
    </row>
    <row r="81" spans="1:23" s="69" customFormat="1" x14ac:dyDescent="0.25">
      <c r="A81" s="69" t="s">
        <v>63</v>
      </c>
      <c r="B81" s="264" t="s">
        <v>111</v>
      </c>
      <c r="C81" s="140">
        <f>VLOOKUP($A81,[1]AllBoats!$A$1:$P$3002,3,FALSE)</f>
        <v>0</v>
      </c>
      <c r="D81" s="140" t="str">
        <f>VLOOKUP($A81,[1]AllBoats!$A$1:$P$3002,4,FALSE)</f>
        <v>Salon and galley flooring in Australian Acacia (according to colour cards)</v>
      </c>
      <c r="E81" s="140" t="str">
        <f>VLOOKUP($A81,[1]AllBoats!$A$1:$P$3002,5,FALSE)</f>
        <v>Plancher carré et cuisine en acacia d'Australie</v>
      </c>
      <c r="F81" s="140" t="str">
        <f>VLOOKUP($A81,[1]AllBoats!$A$1:$P$3002,6,FALSE)</f>
        <v>Fußboden Salon und Pantry in Australian Acacia</v>
      </c>
      <c r="G81" s="140">
        <f>VLOOKUP($A81,[1]AllBoats!$A$1:$P$3002,7,FALSE)</f>
        <v>0</v>
      </c>
      <c r="H81" s="140">
        <f>VLOOKUP($A81,[1]AllBoats!$A$1:$P$3002,8,FALSE)</f>
        <v>0</v>
      </c>
      <c r="I81" s="140" t="str">
        <f>VLOOKUP($A81,[1]AllBoats!$A$1:$P$3002,9,FALSE)</f>
        <v>Flooring Wooden (saloon)</v>
      </c>
      <c r="J81" s="140" t="str">
        <f>VLOOKUP($A81,[1]AllBoats!$A$1:$P$3002,10,FALSE)</f>
        <v>Suelo de salón y cocina en ""Australian Acacia</v>
      </c>
      <c r="K81" s="121"/>
      <c r="L81" s="122"/>
      <c r="M81" s="109"/>
      <c r="N81" s="128"/>
      <c r="O81" s="129"/>
      <c r="P81" s="130"/>
      <c r="Q81" s="112"/>
      <c r="R81" s="11"/>
      <c r="S81" s="63" t="s">
        <v>129</v>
      </c>
      <c r="T81" s="131" t="e">
        <f>ROUND(IF(#REF!,#REF!,0),0)</f>
        <v>#REF!</v>
      </c>
    </row>
    <row r="82" spans="1:23" s="69" customFormat="1" x14ac:dyDescent="0.25">
      <c r="B82" s="264" t="s">
        <v>112</v>
      </c>
      <c r="C82" s="60"/>
      <c r="D82" s="60"/>
      <c r="E82" s="60"/>
      <c r="F82" s="60"/>
      <c r="G82" s="60"/>
      <c r="H82" s="60"/>
      <c r="I82" s="60"/>
      <c r="J82" s="60"/>
      <c r="K82" s="121"/>
      <c r="L82" s="122"/>
      <c r="M82" s="109"/>
      <c r="N82" s="128"/>
      <c r="O82" s="129"/>
      <c r="P82" s="130"/>
      <c r="Q82" s="112"/>
      <c r="R82" s="11"/>
      <c r="S82" s="63" t="s">
        <v>129</v>
      </c>
      <c r="T82" s="131" t="e">
        <f>ROUND(IF(#REF!,#REF!,0),0)</f>
        <v>#REF!</v>
      </c>
    </row>
    <row r="83" spans="1:23" s="69" customFormat="1" x14ac:dyDescent="0.2">
      <c r="A83" s="69" t="s">
        <v>66</v>
      </c>
      <c r="B83" s="161" t="str">
        <f>IF($P$40="English",D83,IF($P$40="German",F83,IF($P$40="French",E83,IF($P$40="Italian",G83,IF($P$40="Portuguese",H83,IF($P$40="Spanish",J83,IF($P$40="Dutch",C83)))))))</f>
        <v>Cruising Package</v>
      </c>
      <c r="C83" s="162">
        <f>VLOOKUP($A83,[1]AllBoats!$A$1:$P$3002,3,FALSE)</f>
        <v>0</v>
      </c>
      <c r="D83" s="162" t="str">
        <f>VLOOKUP($A83,[1]AllBoats!$A$1:$P$3002,4,FALSE)</f>
        <v>Cruising Package</v>
      </c>
      <c r="E83" s="162" t="str">
        <f>VLOOKUP($A83,[1]AllBoats!$A$1:$P$3002,5,FALSE)</f>
        <v>Pack Croisiere Basic</v>
      </c>
      <c r="F83" s="162" t="str">
        <f>VLOOKUP($A83,[1]AllBoats!$A$1:$P$3002,6,FALSE)</f>
        <v>Cruisingpaket</v>
      </c>
      <c r="G83" s="162">
        <f>VLOOKUP($A83,[1]AllBoats!$A$1:$P$3002,7,FALSE)</f>
        <v>0</v>
      </c>
      <c r="H83" s="162">
        <f>VLOOKUP($A83,[1]AllBoats!$A$1:$P$3002,8,FALSE)</f>
        <v>0</v>
      </c>
      <c r="I83" s="162" t="str">
        <f>VLOOKUP($A83,[1]AllBoats!$A$1:$P$3002,9,FALSE)</f>
        <v>Cruising Package</v>
      </c>
      <c r="J83" s="162" t="str">
        <f>VLOOKUP($A83,[1]AllBoats!$A$1:$P$3002,10,FALSE)</f>
        <v>Pack Crucero</v>
      </c>
      <c r="K83" s="141"/>
      <c r="L83" s="142"/>
      <c r="M83" s="143"/>
      <c r="N83" s="144"/>
      <c r="O83" s="145"/>
      <c r="P83" s="146"/>
      <c r="Q83" s="147"/>
      <c r="R83" s="148"/>
      <c r="S83" s="266" t="s">
        <v>129</v>
      </c>
      <c r="T83" s="131" t="e">
        <f>ROUND(IF(#REF!,#REF!,0),0)</f>
        <v>#REF!</v>
      </c>
      <c r="W83" s="69">
        <v>9800</v>
      </c>
    </row>
    <row r="84" spans="1:23" s="69" customFormat="1" x14ac:dyDescent="0.25">
      <c r="A84" s="69" t="s">
        <v>67</v>
      </c>
      <c r="B84" s="126" t="s">
        <v>130</v>
      </c>
      <c r="C84" s="160">
        <f>VLOOKUP($A84,[1]AllBoats!$A$1:$P$3002,3,FALSE)</f>
        <v>0</v>
      </c>
      <c r="D84" s="160" t="str">
        <f>VLOOKUP($A84,[1]AllBoats!$A$1:$P$3002,4,FALSE)</f>
        <v>Anchoring kit, Stainless steel delta 32kg with 60 m of chain</v>
      </c>
      <c r="E84" s="160" t="str">
        <f>VLOOKUP($A84,[1]AllBoats!$A$1:$P$3002,5,FALSE)</f>
        <v>Kit Mouillage, ancre Delta 32 kg inox avec 60m de chaine</v>
      </c>
      <c r="F84" s="160" t="str">
        <f>VLOOKUP($A84,[1]AllBoats!$A$1:$P$3002,6,FALSE)</f>
        <v>Ankerausrüstung 'Delta' aus Edelstahl 32kg mit 60m Kette</v>
      </c>
      <c r="G84" s="160">
        <f>VLOOKUP($A84,[1]AllBoats!$A$1:$P$3002,7,FALSE)</f>
        <v>0</v>
      </c>
      <c r="H84" s="160">
        <f>VLOOKUP($A84,[1]AllBoats!$A$1:$P$3002,8,FALSE)</f>
        <v>0</v>
      </c>
      <c r="I84" s="160" t="str">
        <f>VLOOKUP($A84,[1]AllBoats!$A$1:$P$3002,9,FALSE)</f>
        <v>Anchoring kit, Stainless steel delta 32kg with 60 m of chain</v>
      </c>
      <c r="J84" s="160" t="str">
        <f>VLOOKUP($A84,[1]AllBoats!$A$1:$P$3002,10,FALSE)</f>
        <v>Kit de fondeo. Ancla Delta 32kg con 60m de cadena</v>
      </c>
      <c r="K84" s="155"/>
      <c r="L84" s="156">
        <f>$L$83</f>
        <v>0</v>
      </c>
      <c r="M84" s="157">
        <f>$M$83</f>
        <v>0</v>
      </c>
      <c r="N84" s="163">
        <f>K84*L84</f>
        <v>0</v>
      </c>
      <c r="O84" s="155"/>
      <c r="P84" s="158"/>
      <c r="Q84" s="112"/>
      <c r="R84" s="11">
        <f>IF(L84&lt;&gt;0,"x",0)</f>
        <v>0</v>
      </c>
      <c r="T84" s="131"/>
    </row>
    <row r="85" spans="1:23" s="69" customFormat="1" x14ac:dyDescent="0.25">
      <c r="A85" s="69" t="s">
        <v>68</v>
      </c>
      <c r="B85" s="126" t="s">
        <v>113</v>
      </c>
      <c r="C85" s="160">
        <f>VLOOKUP($A85,[1]AllBoats!$A$1:$P$3002,3,FALSE)</f>
        <v>0</v>
      </c>
      <c r="D85" s="160" t="str">
        <f>VLOOKUP($A85,[1]AllBoats!$A$1:$P$3002,4,FALSE)</f>
        <v>Windlass reversible electric with remote operation from helms</v>
      </c>
      <c r="E85" s="160" t="str">
        <f>VLOOKUP($A85,[1]AllBoats!$A$1:$P$3002,5,FALSE)</f>
        <v>Guindeau électrique réversible avec télécommande au poste de barre</v>
      </c>
      <c r="F85" s="160" t="str">
        <f>VLOOKUP($A85,[1]AllBoats!$A$1:$P$3002,6,FALSE)</f>
        <v>Elektrische Ankerwinde mit Fernbedienung am Steuerstand</v>
      </c>
      <c r="G85" s="160">
        <f>VLOOKUP($A85,[1]AllBoats!$A$1:$P$3002,7,FALSE)</f>
        <v>0</v>
      </c>
      <c r="H85" s="160">
        <f>VLOOKUP($A85,[1]AllBoats!$A$1:$P$3002,8,FALSE)</f>
        <v>0</v>
      </c>
      <c r="I85" s="160" t="str">
        <f>VLOOKUP($A85,[1]AllBoats!$A$1:$P$3002,9,FALSE)</f>
        <v>Windless electric</v>
      </c>
      <c r="J85" s="160" t="str">
        <f>VLOOKUP($A85,[1]AllBoats!$A$1:$P$3002,10,FALSE)</f>
        <v>Molinete elctrico reversible con control desde los puestos de mando</v>
      </c>
      <c r="K85" s="155"/>
      <c r="L85" s="156">
        <f t="shared" ref="L85:L93" si="5">$L$83</f>
        <v>0</v>
      </c>
      <c r="M85" s="157">
        <f t="shared" ref="M85:M93" si="6">$M$83</f>
        <v>0</v>
      </c>
      <c r="N85" s="163">
        <f>K85*L85</f>
        <v>0</v>
      </c>
      <c r="O85" s="155"/>
      <c r="P85" s="158"/>
      <c r="Q85" s="112"/>
      <c r="R85" s="11">
        <f>IF(L85&lt;&gt;0,"x",0)</f>
        <v>0</v>
      </c>
      <c r="T85" s="131"/>
    </row>
    <row r="86" spans="1:23" s="69" customFormat="1" x14ac:dyDescent="0.25">
      <c r="A86" s="69" t="s">
        <v>69</v>
      </c>
      <c r="B86" s="126" t="s">
        <v>100</v>
      </c>
      <c r="C86" s="160">
        <f>VLOOKUP($A86,[1]AllBoats!$A$1:$P$3002,3,FALSE)</f>
        <v>0</v>
      </c>
      <c r="D86" s="160" t="str">
        <f>VLOOKUP($A86,[1]AllBoats!$A$1:$P$3002,4,FALSE)</f>
        <v>Four additional cleats (two each side)</v>
      </c>
      <c r="E86" s="160" t="str">
        <f>VLOOKUP($A86,[1]AllBoats!$A$1:$P$3002,5,FALSE)</f>
        <v>4 taquets d'amarrage supplémentaires ( 2 de chaque coté et)</v>
      </c>
      <c r="F86" s="160" t="str">
        <f>VLOOKUP($A86,[1]AllBoats!$A$1:$P$3002,6,FALSE)</f>
        <v>4 zuätzliche Klampen (2 an jeder Seite)</v>
      </c>
      <c r="G86" s="160">
        <f>VLOOKUP($A86,[1]AllBoats!$A$1:$P$3002,7,FALSE)</f>
        <v>0</v>
      </c>
      <c r="H86" s="160">
        <f>VLOOKUP($A86,[1]AllBoats!$A$1:$P$3002,8,FALSE)</f>
        <v>0</v>
      </c>
      <c r="I86" s="160" t="str">
        <f>VLOOKUP($A86,[1]AllBoats!$A$1:$P$3002,9,FALSE)</f>
        <v>Mooring cleats</v>
      </c>
      <c r="J86" s="160" t="str">
        <f>VLOOKUP($A86,[1]AllBoats!$A$1:$P$3002,10,FALSE)</f>
        <v>Siete cornamusas adicionales (tres a cada lado y una en la proa)</v>
      </c>
      <c r="K86" s="155"/>
      <c r="L86" s="156">
        <f t="shared" si="5"/>
        <v>0</v>
      </c>
      <c r="M86" s="157">
        <f t="shared" si="6"/>
        <v>0</v>
      </c>
      <c r="N86" s="163">
        <f>K86*L86</f>
        <v>0</v>
      </c>
      <c r="O86" s="155"/>
      <c r="P86" s="158"/>
      <c r="Q86" s="112"/>
      <c r="R86" s="11">
        <f>IF(L86&lt;&gt;0,"x",0)</f>
        <v>0</v>
      </c>
      <c r="T86" s="131"/>
    </row>
    <row r="87" spans="1:23" s="69" customFormat="1" x14ac:dyDescent="0.2">
      <c r="A87" s="69" t="s">
        <v>70</v>
      </c>
      <c r="B87" s="154" t="s">
        <v>114</v>
      </c>
      <c r="C87" s="160">
        <f>VLOOKUP($A87,[1]AllBoats!$A$1:$P$3002,3,FALSE)</f>
        <v>0</v>
      </c>
      <c r="D87" s="160" t="str">
        <f>VLOOKUP($A87,[1]AllBoats!$A$1:$P$3002,4,FALSE)</f>
        <v>Bowthruster, 9hp</v>
      </c>
      <c r="E87" s="160" t="str">
        <f>VLOOKUP($A87,[1]AllBoats!$A$1:$P$3002,5,FALSE)</f>
        <v>Propulseur d'étrave  9hp</v>
      </c>
      <c r="F87" s="160" t="str">
        <f>VLOOKUP($A87,[1]AllBoats!$A$1:$P$3002,6,FALSE)</f>
        <v>Bugstrahlruder, 9PS</v>
      </c>
      <c r="G87" s="160">
        <f>VLOOKUP($A87,[1]AllBoats!$A$1:$P$3002,7,FALSE)</f>
        <v>0</v>
      </c>
      <c r="H87" s="160">
        <f>VLOOKUP($A87,[1]AllBoats!$A$1:$P$3002,8,FALSE)</f>
        <v>0</v>
      </c>
      <c r="I87" s="160" t="str">
        <f>VLOOKUP($A87,[1]AllBoats!$A$1:$P$3002,9,FALSE)</f>
        <v>Boegschroef, 5 pk</v>
      </c>
      <c r="J87" s="160" t="str">
        <f>VLOOKUP($A87,[1]AllBoats!$A$1:$P$3002,10,FALSE)</f>
        <v>Hélice de Proa 9cv</v>
      </c>
      <c r="K87" s="155"/>
      <c r="L87" s="156">
        <f t="shared" si="5"/>
        <v>0</v>
      </c>
      <c r="M87" s="157">
        <f t="shared" si="6"/>
        <v>0</v>
      </c>
      <c r="N87" s="163">
        <f>K87*L87</f>
        <v>0</v>
      </c>
      <c r="O87" s="155"/>
      <c r="P87" s="158"/>
      <c r="Q87" s="112"/>
      <c r="R87" s="11">
        <f>IF(L87&lt;&gt;0,"x",0)</f>
        <v>0</v>
      </c>
      <c r="T87" s="131"/>
    </row>
    <row r="88" spans="1:23" s="69" customFormat="1" x14ac:dyDescent="0.2">
      <c r="B88" s="132" t="s">
        <v>115</v>
      </c>
      <c r="C88" s="160"/>
      <c r="D88" s="160"/>
      <c r="E88" s="160"/>
      <c r="F88" s="160"/>
      <c r="G88" s="160"/>
      <c r="H88" s="160"/>
      <c r="I88" s="160"/>
      <c r="J88" s="160"/>
      <c r="K88" s="155"/>
      <c r="L88" s="156"/>
      <c r="M88" s="157"/>
      <c r="N88" s="163"/>
      <c r="O88" s="155"/>
      <c r="P88" s="158"/>
      <c r="Q88" s="112"/>
      <c r="R88" s="11"/>
      <c r="T88" s="131"/>
    </row>
    <row r="89" spans="1:23" s="69" customFormat="1" x14ac:dyDescent="0.25">
      <c r="B89" s="126" t="s">
        <v>71</v>
      </c>
      <c r="C89" s="160"/>
      <c r="D89" s="160"/>
      <c r="E89" s="160"/>
      <c r="F89" s="160"/>
      <c r="G89" s="160"/>
      <c r="H89" s="160"/>
      <c r="I89" s="160"/>
      <c r="J89" s="160"/>
      <c r="K89" s="155"/>
      <c r="L89" s="156"/>
      <c r="M89" s="157"/>
      <c r="N89" s="163"/>
      <c r="O89" s="155"/>
      <c r="P89" s="158"/>
      <c r="Q89" s="112"/>
      <c r="R89" s="11"/>
      <c r="T89" s="131"/>
    </row>
    <row r="90" spans="1:23" s="69" customFormat="1" x14ac:dyDescent="0.25">
      <c r="B90" s="126" t="s">
        <v>105</v>
      </c>
      <c r="C90" s="160"/>
      <c r="D90" s="160"/>
      <c r="E90" s="160"/>
      <c r="F90" s="160"/>
      <c r="G90" s="160"/>
      <c r="H90" s="160"/>
      <c r="I90" s="160"/>
      <c r="J90" s="160"/>
      <c r="K90" s="155"/>
      <c r="L90" s="156"/>
      <c r="M90" s="157"/>
      <c r="N90" s="163"/>
      <c r="O90" s="155"/>
      <c r="P90" s="158"/>
      <c r="Q90" s="112"/>
      <c r="R90" s="11"/>
      <c r="T90" s="131"/>
    </row>
    <row r="91" spans="1:23" s="69" customFormat="1" x14ac:dyDescent="0.25">
      <c r="A91" s="69" t="s">
        <v>72</v>
      </c>
      <c r="B91" s="126" t="s">
        <v>137</v>
      </c>
      <c r="C91" s="160">
        <f>VLOOKUP($A91,[1]AllBoats!$A$1:$P$3002,3,FALSE)</f>
        <v>0</v>
      </c>
      <c r="D91" s="160" t="str">
        <f>VLOOKUP($A91,[1]AllBoats!$A$1:$P$3002,4,FALSE)</f>
        <v>Cockpit canopies (according to colour card)</v>
      </c>
      <c r="E91" s="160" t="str">
        <f>VLOOKUP($A91,[1]AllBoats!$A$1:$P$3002,5,FALSE)</f>
        <v>Taud de fermeture de Cockpit suivant échantillons</v>
      </c>
      <c r="F91" s="160" t="str">
        <f>VLOOKUP($A91,[1]AllBoats!$A$1:$P$3002,6,FALSE)</f>
        <v>Cockpitabdeckung (gem. Farbkarte)</v>
      </c>
      <c r="G91" s="160">
        <f>VLOOKUP($A91,[1]AllBoats!$A$1:$P$3002,7,FALSE)</f>
        <v>0</v>
      </c>
      <c r="H91" s="160">
        <f>VLOOKUP($A91,[1]AllBoats!$A$1:$P$3002,8,FALSE)</f>
        <v>0</v>
      </c>
      <c r="I91" s="160" t="str">
        <f>VLOOKUP($A91,[1]AllBoats!$A$1:$P$3002,9,FALSE)</f>
        <v>Kuiptent (volgens kleurenkaart)</v>
      </c>
      <c r="J91" s="160" t="str">
        <f>VLOOKUP($A91,[1]AllBoats!$A$1:$P$3002,10,FALSE)</f>
        <v>Lonas cerramiento bañera (acorde con selección de color)</v>
      </c>
      <c r="K91" s="155"/>
      <c r="L91" s="156">
        <f t="shared" si="5"/>
        <v>0</v>
      </c>
      <c r="M91" s="157">
        <f t="shared" si="6"/>
        <v>0</v>
      </c>
      <c r="N91" s="163">
        <f>K91*L91</f>
        <v>0</v>
      </c>
      <c r="O91" s="155"/>
      <c r="P91" s="158"/>
      <c r="Q91" s="112"/>
      <c r="R91" s="11">
        <f>IF(L91&lt;&gt;0,"x",0)</f>
        <v>0</v>
      </c>
      <c r="T91" s="131"/>
    </row>
    <row r="92" spans="1:23" s="69" customFormat="1" x14ac:dyDescent="0.2">
      <c r="A92" s="69" t="s">
        <v>73</v>
      </c>
      <c r="B92" s="154" t="s">
        <v>116</v>
      </c>
      <c r="C92" s="160">
        <f>VLOOKUP($A92,[1]AllBoats!$A$1:$P$3002,3,FALSE)</f>
        <v>0</v>
      </c>
      <c r="D92" s="160" t="str">
        <f>VLOOKUP($A92,[1]AllBoats!$A$1:$P$3002,4,FALSE)</f>
        <v>Cover set for flybridge (according to colour card)</v>
      </c>
      <c r="E92" s="160" t="str">
        <f>VLOOKUP($A92,[1]AllBoats!$A$1:$P$3002,5,FALSE)</f>
        <v>Taud de Flybridge poste de pilotage table et sièges suivant échantillons</v>
      </c>
      <c r="F92" s="160" t="str">
        <f>VLOOKUP($A92,[1]AllBoats!$A$1:$P$3002,6,FALSE)</f>
        <v>Abdeckungen für Flybridge (gem. Farbauswahl)</v>
      </c>
      <c r="G92" s="160">
        <f>VLOOKUP($A92,[1]AllBoats!$A$1:$P$3002,7,FALSE)</f>
        <v>0</v>
      </c>
      <c r="H92" s="160">
        <f>VLOOKUP($A92,[1]AllBoats!$A$1:$P$3002,8,FALSE)</f>
        <v>0</v>
      </c>
      <c r="I92" s="160" t="str">
        <f>VLOOKUP($A92,[1]AllBoats!$A$1:$P$3002,9,FALSE)</f>
        <v>Afdekzeilenset voor flybridge: stuurstand, tafel, zithoek (volgens kleurenkaart)</v>
      </c>
      <c r="J92" s="160" t="str">
        <f>VLOOKUP($A92,[1]AllBoats!$A$1:$P$3002,10,FALSE)</f>
        <v>Set de lonas flybridge: timón, mesa y asientos (acorde con selección de color)</v>
      </c>
      <c r="K92" s="155"/>
      <c r="L92" s="156">
        <f t="shared" si="5"/>
        <v>0</v>
      </c>
      <c r="M92" s="157">
        <f t="shared" si="6"/>
        <v>0</v>
      </c>
      <c r="N92" s="163">
        <f t="shared" ref="N92:N93" si="7">K92*L92</f>
        <v>0</v>
      </c>
      <c r="O92" s="155"/>
      <c r="P92" s="158"/>
      <c r="Q92" s="112"/>
      <c r="R92" s="11">
        <f t="shared" ref="R92:R98" si="8">IF(L92&lt;&gt;0,"x",0)</f>
        <v>0</v>
      </c>
      <c r="T92" s="131"/>
    </row>
    <row r="93" spans="1:23" s="69" customFormat="1" x14ac:dyDescent="0.2">
      <c r="A93" s="69" t="s">
        <v>74</v>
      </c>
      <c r="B93" s="154" t="s">
        <v>75</v>
      </c>
      <c r="C93" s="160">
        <f>VLOOKUP($A93,[1]AllBoats!$A$1:$P$3002,3,FALSE)</f>
        <v>0</v>
      </c>
      <c r="D93" s="160" t="str">
        <f>VLOOKUP($A93,[1]AllBoats!$A$1:$P$3002,4,FALSE)</f>
        <v>6x fenders</v>
      </c>
      <c r="E93" s="160" t="str">
        <f>VLOOKUP($A93,[1]AllBoats!$A$1:$P$3002,5,FALSE)</f>
        <v>6 x Pare battage</v>
      </c>
      <c r="F93" s="160" t="str">
        <f>VLOOKUP($A93,[1]AllBoats!$A$1:$P$3002,6,FALSE)</f>
        <v>6x Fender</v>
      </c>
      <c r="G93" s="160">
        <f>VLOOKUP($A93,[1]AllBoats!$A$1:$P$3002,7,FALSE)</f>
        <v>0</v>
      </c>
      <c r="H93" s="160">
        <f>VLOOKUP($A93,[1]AllBoats!$A$1:$P$3002,8,FALSE)</f>
        <v>0</v>
      </c>
      <c r="I93" s="160" t="str">
        <f>VLOOKUP($A93,[1]AllBoats!$A$1:$P$3002,9,FALSE)</f>
        <v>6x fenders</v>
      </c>
      <c r="J93" s="160" t="str">
        <f>VLOOKUP($A93,[1]AllBoats!$A$1:$P$3002,10,FALSE)</f>
        <v>6x Defensas</v>
      </c>
      <c r="K93" s="155"/>
      <c r="L93" s="156">
        <f t="shared" si="5"/>
        <v>0</v>
      </c>
      <c r="M93" s="157">
        <f t="shared" si="6"/>
        <v>0</v>
      </c>
      <c r="N93" s="163">
        <f t="shared" si="7"/>
        <v>0</v>
      </c>
      <c r="O93" s="155"/>
      <c r="P93" s="158"/>
      <c r="Q93" s="112"/>
      <c r="R93" s="11">
        <f t="shared" si="8"/>
        <v>0</v>
      </c>
      <c r="T93" s="131"/>
    </row>
    <row r="94" spans="1:23" s="69" customFormat="1" x14ac:dyDescent="0.2">
      <c r="A94" s="69" t="s">
        <v>76</v>
      </c>
      <c r="B94" s="16" t="s">
        <v>77</v>
      </c>
      <c r="C94" s="164">
        <f>VLOOKUP($A94,[1]AllBoats!$A$1:$P$3002,3,FALSE)</f>
        <v>0</v>
      </c>
      <c r="D94" s="164" t="str">
        <f>VLOOKUP($A94,[1]AllBoats!$A$1:$P$3002,4,FALSE)</f>
        <v>Entertainment Package for salon and cockpit</v>
      </c>
      <c r="E94" s="164" t="str">
        <f>VLOOKUP($A94,[1]AllBoats!$A$1:$P$3002,5,FALSE)</f>
        <v>Pack Hifi dans le carré et le cockpit</v>
      </c>
      <c r="F94" s="164" t="str">
        <f>VLOOKUP($A94,[1]AllBoats!$A$1:$P$3002,6,FALSE)</f>
        <v>Unterhaltungspaket Basic für Salon und Cockpit</v>
      </c>
      <c r="G94" s="164">
        <f>VLOOKUP($A94,[1]AllBoats!$A$1:$P$3002,7,FALSE)</f>
        <v>0</v>
      </c>
      <c r="H94" s="164">
        <f>VLOOKUP($A94,[1]AllBoats!$A$1:$P$3002,8,FALSE)</f>
        <v>0</v>
      </c>
      <c r="I94" s="164" t="str">
        <f>VLOOKUP($A94,[1]AllBoats!$A$1:$P$3002,9,FALSE)</f>
        <v>Entertainment Package Upgrade voor salon</v>
      </c>
      <c r="J94" s="164" t="str">
        <f>VLOOKUP($A94,[1]AllBoats!$A$1:$P$3002,10,FALSE)</f>
        <v>Pack de entretenimiento en salon y cockpit</v>
      </c>
      <c r="K94" s="141"/>
      <c r="L94" s="142"/>
      <c r="M94" s="143"/>
      <c r="N94" s="144"/>
      <c r="O94" s="145"/>
      <c r="P94" s="146"/>
      <c r="Q94" s="147"/>
      <c r="R94" s="148"/>
      <c r="S94" s="266" t="s">
        <v>129</v>
      </c>
      <c r="T94" s="131" t="e">
        <f>ROUND(IF(#REF!,#REF!,0),0)</f>
        <v>#REF!</v>
      </c>
      <c r="W94" s="69">
        <v>2900</v>
      </c>
    </row>
    <row r="95" spans="1:23" s="69" customFormat="1" x14ac:dyDescent="0.25">
      <c r="A95" s="69" t="s">
        <v>78</v>
      </c>
      <c r="B95" s="264" t="s">
        <v>117</v>
      </c>
      <c r="C95" s="159">
        <f>VLOOKUP($A95,[1]AllBoats!$A$1:$P$3002,3,FALSE)</f>
        <v>0</v>
      </c>
      <c r="D95" s="159" t="str">
        <f>VLOOKUP($A95,[1]AllBoats!$A$1:$P$3002,4,FALSE)</f>
        <v>MS-AV750 Fusion 750 series DVD Player AM/FM/VHF</v>
      </c>
      <c r="E95" s="159" t="str">
        <f>VLOOKUP($A95,[1]AllBoats!$A$1:$P$3002,5,FALSE)</f>
        <v>MS-AV750 Fusion 750 series DVD Player AM/FM/VHF</v>
      </c>
      <c r="F95" s="159" t="str">
        <f>VLOOKUP($A95,[1]AllBoats!$A$1:$P$3002,6,FALSE)</f>
        <v>MS-AV750 Fusion 750 Serie DVD Spieler AM/FM/VHF</v>
      </c>
      <c r="G95" s="159">
        <f>VLOOKUP($A95,[1]AllBoats!$A$1:$P$3002,7,FALSE)</f>
        <v>0</v>
      </c>
      <c r="H95" s="159">
        <f>VLOOKUP($A95,[1]AllBoats!$A$1:$P$3002,8,FALSE)</f>
        <v>0</v>
      </c>
      <c r="I95" s="159" t="str">
        <f>VLOOKUP($A95,[1]AllBoats!$A$1:$P$3002,9,FALSE)</f>
        <v>MS-AV700i Fusion 700 series DVD Speler AM/FM/VHF</v>
      </c>
      <c r="J95" s="159" t="str">
        <f>VLOOKUP($A95,[1]AllBoats!$A$1:$P$3002,10,FALSE)</f>
        <v>MS-AV750 Fusion 750 series DVD Player AM/FM/VHF</v>
      </c>
      <c r="K95" s="149"/>
      <c r="L95" s="151">
        <f>$L$94</f>
        <v>0</v>
      </c>
      <c r="M95" s="152">
        <f>$M$94</f>
        <v>0</v>
      </c>
      <c r="N95" s="165"/>
      <c r="O95" s="150"/>
      <c r="P95" s="153"/>
      <c r="Q95" s="112"/>
      <c r="R95" s="11">
        <f t="shared" si="8"/>
        <v>0</v>
      </c>
      <c r="T95" s="131"/>
    </row>
    <row r="96" spans="1:23" s="69" customFormat="1" x14ac:dyDescent="0.25">
      <c r="A96" s="69" t="s">
        <v>79</v>
      </c>
      <c r="B96" s="264" t="s">
        <v>118</v>
      </c>
      <c r="C96" s="160">
        <f>VLOOKUP($A96,[1]AllBoats!$A$1:$P$3002,3,FALSE)</f>
        <v>0</v>
      </c>
      <c r="D96" s="160" t="str">
        <f>VLOOKUP($A96,[1]AllBoats!$A$1:$P$3002,4,FALSE)</f>
        <v>4x high end 2 way louspeakers, white</v>
      </c>
      <c r="E96" s="160" t="str">
        <f>VLOOKUP($A96,[1]AllBoats!$A$1:$P$3002,5,FALSE)</f>
        <v>4 x MS-CL602 , 6"""" Fusion Loud Hp , blanc</v>
      </c>
      <c r="F96" s="160" t="str">
        <f>VLOOKUP($A96,[1]AllBoats!$A$1:$P$3002,6,FALSE)</f>
        <v>4x High End 2-Wege Lautsprecher, weiß</v>
      </c>
      <c r="G96" s="160">
        <f>VLOOKUP($A96,[1]AllBoats!$A$1:$P$3002,7,FALSE)</f>
        <v>0</v>
      </c>
      <c r="H96" s="160">
        <f>VLOOKUP($A96,[1]AllBoats!$A$1:$P$3002,8,FALSE)</f>
        <v>0</v>
      </c>
      <c r="I96" s="160" t="str">
        <f>VLOOKUP($A96,[1]AllBoats!$A$1:$P$3002,9,FALSE)</f>
        <v>2x MS-CL602 Fusion Luidspreker</v>
      </c>
      <c r="J96" s="160" t="str">
        <f>VLOOKUP($A96,[1]AllBoats!$A$1:$P$3002,10,FALSE)</f>
        <v>2x MS-CL602 Fusion altavoces</v>
      </c>
      <c r="K96" s="154"/>
      <c r="L96" s="156">
        <f t="shared" ref="L96:L98" si="9">$L$94</f>
        <v>0</v>
      </c>
      <c r="M96" s="157">
        <f t="shared" ref="M96:M98" si="10">$M$94</f>
        <v>0</v>
      </c>
      <c r="N96" s="163"/>
      <c r="O96" s="155"/>
      <c r="P96" s="158"/>
      <c r="Q96" s="112"/>
      <c r="R96" s="11">
        <f t="shared" si="8"/>
        <v>0</v>
      </c>
      <c r="T96" s="131"/>
    </row>
    <row r="97" spans="1:20" s="69" customFormat="1" x14ac:dyDescent="0.25">
      <c r="A97" s="69" t="s">
        <v>80</v>
      </c>
      <c r="B97" s="264" t="s">
        <v>119</v>
      </c>
      <c r="C97" s="160">
        <f>VLOOKUP($A97,[1]AllBoats!$A$1:$P$3002,3,FALSE)</f>
        <v>0</v>
      </c>
      <c r="D97" s="160" t="str">
        <f>VLOOKUP($A97,[1]AllBoats!$A$1:$P$3002,4,FALSE)</f>
        <v>2x high end 2 way loudspeakers, white, in cockpit</v>
      </c>
      <c r="E97" s="160" t="str">
        <f>VLOOKUP($A97,[1]AllBoats!$A$1:$P$3002,5,FALSE)</f>
        <v>2 hauts parleurs 2 voies dans le cockpit, blanc</v>
      </c>
      <c r="F97" s="160" t="str">
        <f>VLOOKUP($A97,[1]AllBoats!$A$1:$P$3002,6,FALSE)</f>
        <v>2x 2-Wege Lautsprecher, weiß, in Cockpit</v>
      </c>
      <c r="G97" s="160">
        <f>VLOOKUP($A97,[1]AllBoats!$A$1:$P$3002,7,FALSE)</f>
        <v>0</v>
      </c>
      <c r="H97" s="160">
        <f>VLOOKUP($A97,[1]AllBoats!$A$1:$P$3002,8,FALSE)</f>
        <v>0</v>
      </c>
      <c r="I97" s="160" t="str">
        <f>VLOOKUP($A97,[1]AllBoats!$A$1:$P$3002,9,FALSE)</f>
        <v>2x Luidsprekers in kuip</v>
      </c>
      <c r="J97" s="160" t="str">
        <f>VLOOKUP($A97,[1]AllBoats!$A$1:$P$3002,10,FALSE)</f>
        <v>2x Fusion SG-F65W, 6"" altavoces 21 vias en blanco, cockpit</v>
      </c>
      <c r="K97" s="154"/>
      <c r="L97" s="156">
        <f t="shared" si="9"/>
        <v>0</v>
      </c>
      <c r="M97" s="157">
        <f t="shared" si="10"/>
        <v>0</v>
      </c>
      <c r="N97" s="163"/>
      <c r="O97" s="155"/>
      <c r="P97" s="158"/>
      <c r="Q97" s="112"/>
      <c r="R97" s="11">
        <f t="shared" si="8"/>
        <v>0</v>
      </c>
      <c r="T97" s="131"/>
    </row>
    <row r="98" spans="1:20" s="69" customFormat="1" x14ac:dyDescent="0.2">
      <c r="A98" s="69" t="s">
        <v>81</v>
      </c>
      <c r="B98" s="265" t="s">
        <v>120</v>
      </c>
      <c r="C98" s="160">
        <f>VLOOKUP($A98,[1]AllBoats!$A$1:$P$3002,3,FALSE)</f>
        <v>0</v>
      </c>
      <c r="D98" s="160" t="str">
        <f>VLOOKUP($A98,[1]AllBoats!$A$1:$P$3002,4,FALSE)</f>
        <v>MS-AB206 Fusion Duel Marine Active Subwoofer (salon)</v>
      </c>
      <c r="E98" s="160" t="str">
        <f>VLOOKUP($A98,[1]AllBoats!$A$1:$P$3002,5,FALSE)</f>
        <v xml:space="preserve">MS-AB206 Fusion Duel Marine Active Subwoofer dans le carré </v>
      </c>
      <c r="F98" s="160" t="str">
        <f>VLOOKUP($A98,[1]AllBoats!$A$1:$P$3002,6,FALSE)</f>
        <v>MS-AB206 Fusion Duel Marine aktiv Subwoofer (Salon)</v>
      </c>
      <c r="G98" s="160">
        <f>VLOOKUP($A98,[1]AllBoats!$A$1:$P$3002,7,FALSE)</f>
        <v>0</v>
      </c>
      <c r="H98" s="160">
        <f>VLOOKUP($A98,[1]AllBoats!$A$1:$P$3002,8,FALSE)</f>
        <v>0</v>
      </c>
      <c r="I98" s="160" t="str">
        <f>VLOOKUP($A98,[1]AllBoats!$A$1:$P$3002,9,FALSE)</f>
        <v>MS-AB206 Fusion Duel Marine Active Subwoofer (salon)</v>
      </c>
      <c r="J98" s="160" t="str">
        <f>VLOOKUP($A98,[1]AllBoats!$A$1:$P$3002,10,FALSE)</f>
        <v>MS-AB206 Fusion Duel Marine Active Subwoofer (salón)</v>
      </c>
      <c r="K98" s="154"/>
      <c r="L98" s="156">
        <f t="shared" si="9"/>
        <v>0</v>
      </c>
      <c r="M98" s="157">
        <f t="shared" si="10"/>
        <v>0</v>
      </c>
      <c r="N98" s="163"/>
      <c r="O98" s="155"/>
      <c r="P98" s="158"/>
      <c r="Q98" s="112"/>
      <c r="R98" s="11">
        <f t="shared" si="8"/>
        <v>0</v>
      </c>
      <c r="T98" s="131"/>
    </row>
    <row r="99" spans="1:20" s="69" customFormat="1" x14ac:dyDescent="0.2">
      <c r="B99" s="166" t="s">
        <v>121</v>
      </c>
      <c r="C99" s="133"/>
      <c r="D99" s="133"/>
      <c r="E99" s="133"/>
      <c r="F99" s="133"/>
      <c r="G99" s="133"/>
      <c r="H99" s="133"/>
      <c r="I99" s="133"/>
      <c r="J99" s="133"/>
      <c r="K99" s="132"/>
      <c r="L99" s="61"/>
      <c r="M99" s="260"/>
      <c r="N99" s="261"/>
      <c r="O99" s="259"/>
      <c r="P99" s="259"/>
      <c r="Q99" s="112"/>
      <c r="R99" s="11"/>
      <c r="T99" s="131"/>
    </row>
    <row r="100" spans="1:20" s="69" customFormat="1" x14ac:dyDescent="0.2">
      <c r="B100" s="166" t="s">
        <v>122</v>
      </c>
      <c r="C100" s="133"/>
      <c r="D100" s="133"/>
      <c r="E100" s="133"/>
      <c r="F100" s="133"/>
      <c r="G100" s="133"/>
      <c r="H100" s="133"/>
      <c r="I100" s="133"/>
      <c r="J100" s="133"/>
      <c r="K100" s="132"/>
      <c r="L100" s="61"/>
      <c r="M100" s="260"/>
      <c r="N100" s="261"/>
      <c r="O100" s="259"/>
      <c r="P100" s="259"/>
      <c r="Q100" s="112"/>
      <c r="R100" s="11"/>
      <c r="T100" s="131"/>
    </row>
    <row r="101" spans="1:20" s="69" customFormat="1" ht="21" x14ac:dyDescent="0.2">
      <c r="B101" s="166" t="s">
        <v>123</v>
      </c>
      <c r="C101" s="133"/>
      <c r="D101" s="133"/>
      <c r="E101" s="133"/>
      <c r="F101" s="133"/>
      <c r="G101" s="133"/>
      <c r="H101" s="133"/>
      <c r="I101" s="133"/>
      <c r="J101" s="133"/>
      <c r="K101" s="132"/>
      <c r="L101" s="61"/>
      <c r="M101" s="260"/>
      <c r="N101" s="261"/>
      <c r="O101" s="259"/>
      <c r="P101" s="259"/>
      <c r="Q101" s="112"/>
      <c r="R101" s="11"/>
      <c r="T101" s="131"/>
    </row>
    <row r="102" spans="1:20" hidden="1" x14ac:dyDescent="0.2">
      <c r="B102" s="56" t="str">
        <f>IF($P$40="English",D102,IF($P$40="German",F102,IF($P$40="French",E102)))</f>
        <v>LIST PRICE:</v>
      </c>
      <c r="C102" s="167" t="s">
        <v>82</v>
      </c>
      <c r="D102" s="167" t="s">
        <v>82</v>
      </c>
      <c r="E102" s="167" t="s">
        <v>82</v>
      </c>
      <c r="F102" s="167" t="s">
        <v>83</v>
      </c>
      <c r="G102" s="167" t="s">
        <v>82</v>
      </c>
      <c r="H102" s="167" t="s">
        <v>82</v>
      </c>
      <c r="I102" s="167" t="s">
        <v>82</v>
      </c>
      <c r="J102" s="167" t="s">
        <v>82</v>
      </c>
      <c r="K102" s="168"/>
      <c r="L102" s="169"/>
      <c r="M102" s="170"/>
      <c r="N102" s="171" t="e">
        <f>SUM(N52:N101)</f>
        <v>#REF!</v>
      </c>
      <c r="O102" s="171" t="e">
        <f>N102</f>
        <v>#REF!</v>
      </c>
      <c r="P102" s="172" t="e">
        <f>O102+O102*$P$43</f>
        <v>#REF!</v>
      </c>
      <c r="Q102" s="173"/>
      <c r="R102" s="11" t="s">
        <v>1</v>
      </c>
      <c r="S102" s="174"/>
      <c r="T102" s="131" t="e">
        <f>ROUND(IF(#REF!,#REF!,0),0)</f>
        <v>#REF!</v>
      </c>
    </row>
    <row r="103" spans="1:20" hidden="1" x14ac:dyDescent="0.2">
      <c r="B103" s="16" t="str">
        <f>IF($P$40="English",D103,IF($P$40="German",F103,IF($P$40="French",E103)))</f>
        <v>TOTAL DISCOUNT:</v>
      </c>
      <c r="C103" s="114" t="s">
        <v>84</v>
      </c>
      <c r="D103" s="114" t="s">
        <v>84</v>
      </c>
      <c r="E103" s="114" t="s">
        <v>84</v>
      </c>
      <c r="F103" s="114" t="s">
        <v>85</v>
      </c>
      <c r="G103" s="114" t="s">
        <v>84</v>
      </c>
      <c r="H103" s="114" t="s">
        <v>84</v>
      </c>
      <c r="I103" s="114" t="s">
        <v>84</v>
      </c>
      <c r="J103" s="114" t="s">
        <v>84</v>
      </c>
      <c r="K103" s="118"/>
      <c r="L103" s="175"/>
      <c r="M103" s="176" t="e">
        <f>O103/N102</f>
        <v>#REF!</v>
      </c>
      <c r="N103" s="177" t="e">
        <f>SUM(O52:O101)</f>
        <v>#REF!</v>
      </c>
      <c r="O103" s="177" t="e">
        <f>N102-N103</f>
        <v>#REF!</v>
      </c>
      <c r="P103" s="178" t="e">
        <f>O103+O103*$P$43</f>
        <v>#REF!</v>
      </c>
      <c r="Q103" s="173"/>
      <c r="R103" s="11" t="s">
        <v>1</v>
      </c>
      <c r="S103" s="69"/>
      <c r="T103" s="131" t="e">
        <f>ROUND(IF(#REF!,#REF!,0),0)</f>
        <v>#REF!</v>
      </c>
    </row>
    <row r="104" spans="1:20" hidden="1" x14ac:dyDescent="0.2">
      <c r="B104" s="16" t="str">
        <f>IF($P$40="English",D104,IF($P$40="German",F104,IF($P$40="French",E104)))</f>
        <v>TOTAL PRICE:</v>
      </c>
      <c r="C104" s="179" t="s">
        <v>86</v>
      </c>
      <c r="D104" s="179" t="s">
        <v>86</v>
      </c>
      <c r="E104" s="179" t="s">
        <v>86</v>
      </c>
      <c r="F104" s="179" t="s">
        <v>87</v>
      </c>
      <c r="G104" s="179" t="s">
        <v>86</v>
      </c>
      <c r="H104" s="179" t="s">
        <v>86</v>
      </c>
      <c r="I104" s="179" t="s">
        <v>86</v>
      </c>
      <c r="J104" s="179" t="s">
        <v>86</v>
      </c>
      <c r="K104" s="135"/>
      <c r="L104" s="175"/>
      <c r="M104" s="180"/>
      <c r="N104" s="181"/>
      <c r="O104" s="182" t="e">
        <f>O102-O103</f>
        <v>#REF!</v>
      </c>
      <c r="P104" s="178" t="e">
        <f>O104+O104*$P$43</f>
        <v>#REF!</v>
      </c>
      <c r="Q104" s="173"/>
      <c r="R104" s="11" t="s">
        <v>1</v>
      </c>
      <c r="S104" s="69"/>
      <c r="T104" s="131" t="e">
        <f>ROUND(IF(#REF!,#REF!,0),0)</f>
        <v>#REF!</v>
      </c>
    </row>
    <row r="105" spans="1:20" hidden="1" x14ac:dyDescent="0.2">
      <c r="B105" s="183"/>
      <c r="C105" s="184"/>
      <c r="D105" s="184"/>
      <c r="E105" s="184"/>
      <c r="F105" s="184"/>
      <c r="G105" s="184"/>
      <c r="H105" s="184"/>
      <c r="I105" s="184"/>
      <c r="J105" s="184"/>
      <c r="K105" s="186"/>
      <c r="L105" s="187"/>
      <c r="M105" s="188"/>
      <c r="N105" s="189"/>
      <c r="O105" s="190"/>
      <c r="P105" s="190"/>
      <c r="Q105" s="191"/>
      <c r="R105" s="11" t="s">
        <v>1</v>
      </c>
      <c r="S105" s="69"/>
      <c r="T105" s="131" t="e">
        <f>ROUND(IF(#REF!,#REF!,0),0)</f>
        <v>#REF!</v>
      </c>
    </row>
    <row r="106" spans="1:20" hidden="1" x14ac:dyDescent="0.2">
      <c r="B106" s="64" t="str">
        <f>IF($P$40="English",D106,IF($P$40="German",F106,IF($P$40="French",E106)))</f>
        <v>Additional components:</v>
      </c>
      <c r="C106" s="114" t="s">
        <v>88</v>
      </c>
      <c r="D106" s="114" t="s">
        <v>88</v>
      </c>
      <c r="E106" s="114" t="s">
        <v>88</v>
      </c>
      <c r="F106" s="114" t="s">
        <v>89</v>
      </c>
      <c r="G106" s="114" t="s">
        <v>88</v>
      </c>
      <c r="H106" s="114" t="s">
        <v>88</v>
      </c>
      <c r="I106" s="114" t="s">
        <v>88</v>
      </c>
      <c r="J106" s="114" t="s">
        <v>88</v>
      </c>
      <c r="K106" s="135"/>
      <c r="L106" s="117"/>
      <c r="M106" s="192"/>
      <c r="N106" s="118"/>
      <c r="O106" s="118"/>
      <c r="P106" s="193"/>
      <c r="Q106" s="191"/>
      <c r="R106" s="11" t="s">
        <v>1</v>
      </c>
      <c r="S106" s="69"/>
      <c r="T106" s="131" t="e">
        <f>ROUND(IF(#REF!,#REF!,0),0)</f>
        <v>#REF!</v>
      </c>
    </row>
    <row r="107" spans="1:20" hidden="1" x14ac:dyDescent="0.25">
      <c r="B107" s="194"/>
      <c r="C107" s="195"/>
      <c r="D107" s="195"/>
      <c r="E107" s="196"/>
      <c r="F107" s="196"/>
      <c r="G107" s="195"/>
      <c r="H107" s="195"/>
      <c r="I107" s="195"/>
      <c r="J107" s="195"/>
      <c r="K107" s="197" t="e">
        <f>#REF!*P42</f>
        <v>#REF!</v>
      </c>
      <c r="L107" s="122" t="e">
        <f>IF(#REF!="standard","1",0)</f>
        <v>#REF!</v>
      </c>
      <c r="M107" s="109">
        <f t="shared" ref="M107:M122" si="11">$P$46</f>
        <v>0</v>
      </c>
      <c r="N107" s="198" t="e">
        <f>K107*L107</f>
        <v>#REF!</v>
      </c>
      <c r="O107" s="199" t="e">
        <f t="shared" ref="O107:O122" si="12">K107*L107-L107*K107*M107</f>
        <v>#REF!</v>
      </c>
      <c r="P107" s="200" t="e">
        <f t="shared" ref="P107:P125" si="13">O107+O107*$P$43</f>
        <v>#REF!</v>
      </c>
      <c r="Q107" s="191"/>
      <c r="R107" s="11" t="s">
        <v>1</v>
      </c>
      <c r="S107" s="69"/>
      <c r="T107" s="131" t="e">
        <f>ROUND(IF(#REF!,#REF!,0),0)</f>
        <v>#REF!</v>
      </c>
    </row>
    <row r="108" spans="1:20" hidden="1" x14ac:dyDescent="0.25">
      <c r="B108" s="194"/>
      <c r="C108" s="201"/>
      <c r="D108" s="201"/>
      <c r="E108" s="202"/>
      <c r="F108" s="202"/>
      <c r="G108" s="201"/>
      <c r="H108" s="201"/>
      <c r="I108" s="201"/>
      <c r="J108" s="201"/>
      <c r="K108" s="197" t="e">
        <f>#REF!*$P$42</f>
        <v>#REF!</v>
      </c>
      <c r="L108" s="122" t="e">
        <f>IF(#REF!="standard","1",0)</f>
        <v>#REF!</v>
      </c>
      <c r="M108" s="109">
        <f t="shared" si="11"/>
        <v>0</v>
      </c>
      <c r="N108" s="203" t="e">
        <f t="shared" ref="N108:N122" si="14">K108*L108</f>
        <v>#REF!</v>
      </c>
      <c r="O108" s="204" t="e">
        <f t="shared" si="12"/>
        <v>#REF!</v>
      </c>
      <c r="P108" s="205" t="e">
        <f t="shared" si="13"/>
        <v>#REF!</v>
      </c>
      <c r="Q108" s="191"/>
      <c r="R108" s="11" t="e">
        <f t="shared" ref="R108:R122" si="15">IF(L108&lt;&gt;0,"x",0)</f>
        <v>#REF!</v>
      </c>
      <c r="S108" s="69"/>
      <c r="T108" s="131" t="e">
        <f>ROUND(IF(#REF!,#REF!,0),0)</f>
        <v>#REF!</v>
      </c>
    </row>
    <row r="109" spans="1:20" hidden="1" x14ac:dyDescent="0.25">
      <c r="B109" s="194"/>
      <c r="C109" s="201"/>
      <c r="D109" s="201"/>
      <c r="E109" s="202"/>
      <c r="F109" s="202"/>
      <c r="G109" s="201"/>
      <c r="H109" s="201"/>
      <c r="I109" s="201"/>
      <c r="J109" s="201"/>
      <c r="K109" s="197" t="e">
        <f>#REF!*$P$42</f>
        <v>#REF!</v>
      </c>
      <c r="L109" s="122" t="e">
        <f>IF(#REF!="standard","1",0)</f>
        <v>#REF!</v>
      </c>
      <c r="M109" s="109">
        <f t="shared" si="11"/>
        <v>0</v>
      </c>
      <c r="N109" s="203" t="e">
        <f t="shared" si="14"/>
        <v>#REF!</v>
      </c>
      <c r="O109" s="204" t="e">
        <f t="shared" si="12"/>
        <v>#REF!</v>
      </c>
      <c r="P109" s="205" t="e">
        <f t="shared" si="13"/>
        <v>#REF!</v>
      </c>
      <c r="Q109" s="191"/>
      <c r="R109" s="11" t="e">
        <f t="shared" si="15"/>
        <v>#REF!</v>
      </c>
      <c r="S109" s="69"/>
      <c r="T109" s="131" t="e">
        <f>ROUND(IF(#REF!,#REF!,0),0)</f>
        <v>#REF!</v>
      </c>
    </row>
    <row r="110" spans="1:20" hidden="1" x14ac:dyDescent="0.25">
      <c r="B110" s="194"/>
      <c r="C110" s="201"/>
      <c r="D110" s="201"/>
      <c r="E110" s="202"/>
      <c r="F110" s="202"/>
      <c r="G110" s="201"/>
      <c r="H110" s="201"/>
      <c r="I110" s="201"/>
      <c r="J110" s="201"/>
      <c r="K110" s="197" t="e">
        <f>#REF!*$P$42</f>
        <v>#REF!</v>
      </c>
      <c r="L110" s="122" t="e">
        <f>IF(#REF!="standard","1",0)</f>
        <v>#REF!</v>
      </c>
      <c r="M110" s="109">
        <f t="shared" si="11"/>
        <v>0</v>
      </c>
      <c r="N110" s="203" t="e">
        <f t="shared" si="14"/>
        <v>#REF!</v>
      </c>
      <c r="O110" s="204" t="e">
        <f t="shared" si="12"/>
        <v>#REF!</v>
      </c>
      <c r="P110" s="205" t="e">
        <f t="shared" si="13"/>
        <v>#REF!</v>
      </c>
      <c r="Q110" s="191"/>
      <c r="R110" s="11" t="e">
        <f t="shared" si="15"/>
        <v>#REF!</v>
      </c>
      <c r="S110" s="69"/>
      <c r="T110" s="131" t="e">
        <f>ROUND(IF(#REF!,#REF!,0),0)</f>
        <v>#REF!</v>
      </c>
    </row>
    <row r="111" spans="1:20" hidden="1" x14ac:dyDescent="0.25">
      <c r="B111" s="194"/>
      <c r="C111" s="201"/>
      <c r="D111" s="201"/>
      <c r="E111" s="202"/>
      <c r="F111" s="202"/>
      <c r="G111" s="201"/>
      <c r="H111" s="201"/>
      <c r="I111" s="201"/>
      <c r="J111" s="201"/>
      <c r="K111" s="197" t="e">
        <f>#REF!*$P$42</f>
        <v>#REF!</v>
      </c>
      <c r="L111" s="122" t="e">
        <f>IF(#REF!="standard","1",0)</f>
        <v>#REF!</v>
      </c>
      <c r="M111" s="109">
        <f t="shared" si="11"/>
        <v>0</v>
      </c>
      <c r="N111" s="203" t="e">
        <f t="shared" si="14"/>
        <v>#REF!</v>
      </c>
      <c r="O111" s="204" t="e">
        <f t="shared" si="12"/>
        <v>#REF!</v>
      </c>
      <c r="P111" s="205" t="e">
        <f t="shared" si="13"/>
        <v>#REF!</v>
      </c>
      <c r="Q111" s="191"/>
      <c r="R111" s="11" t="e">
        <f t="shared" si="15"/>
        <v>#REF!</v>
      </c>
      <c r="S111" s="69"/>
      <c r="T111" s="131" t="e">
        <f>ROUND(IF(#REF!,#REF!,0),0)</f>
        <v>#REF!</v>
      </c>
    </row>
    <row r="112" spans="1:20" hidden="1" x14ac:dyDescent="0.25">
      <c r="B112" s="194"/>
      <c r="C112" s="201"/>
      <c r="D112" s="201"/>
      <c r="E112" s="202"/>
      <c r="F112" s="202"/>
      <c r="G112" s="201"/>
      <c r="H112" s="201"/>
      <c r="I112" s="201"/>
      <c r="J112" s="201"/>
      <c r="K112" s="197" t="e">
        <f>#REF!*$P$42</f>
        <v>#REF!</v>
      </c>
      <c r="L112" s="122" t="e">
        <f>IF(#REF!="standard","1",0)</f>
        <v>#REF!</v>
      </c>
      <c r="M112" s="109">
        <f t="shared" si="11"/>
        <v>0</v>
      </c>
      <c r="N112" s="203" t="e">
        <f t="shared" si="14"/>
        <v>#REF!</v>
      </c>
      <c r="O112" s="204" t="e">
        <f t="shared" si="12"/>
        <v>#REF!</v>
      </c>
      <c r="P112" s="205" t="e">
        <f t="shared" si="13"/>
        <v>#REF!</v>
      </c>
      <c r="Q112" s="191"/>
      <c r="R112" s="11" t="e">
        <f t="shared" si="15"/>
        <v>#REF!</v>
      </c>
      <c r="S112" s="69"/>
      <c r="T112" s="131" t="e">
        <f>ROUND(IF(#REF!,#REF!,0),0)</f>
        <v>#REF!</v>
      </c>
    </row>
    <row r="113" spans="1:20" hidden="1" x14ac:dyDescent="0.25">
      <c r="B113" s="194"/>
      <c r="C113" s="201"/>
      <c r="D113" s="201"/>
      <c r="E113" s="202"/>
      <c r="F113" s="202"/>
      <c r="G113" s="201"/>
      <c r="H113" s="201"/>
      <c r="I113" s="201"/>
      <c r="J113" s="201"/>
      <c r="K113" s="197" t="e">
        <f>#REF!*$P$42</f>
        <v>#REF!</v>
      </c>
      <c r="L113" s="122" t="e">
        <f>IF(#REF!="standard","1",0)</f>
        <v>#REF!</v>
      </c>
      <c r="M113" s="109">
        <f t="shared" si="11"/>
        <v>0</v>
      </c>
      <c r="N113" s="203" t="e">
        <f t="shared" si="14"/>
        <v>#REF!</v>
      </c>
      <c r="O113" s="204" t="e">
        <f t="shared" si="12"/>
        <v>#REF!</v>
      </c>
      <c r="P113" s="205" t="e">
        <f t="shared" si="13"/>
        <v>#REF!</v>
      </c>
      <c r="Q113" s="191"/>
      <c r="R113" s="11" t="e">
        <f t="shared" si="15"/>
        <v>#REF!</v>
      </c>
      <c r="S113" s="69"/>
      <c r="T113" s="131" t="e">
        <f>ROUND(IF(#REF!,#REF!,0),0)</f>
        <v>#REF!</v>
      </c>
    </row>
    <row r="114" spans="1:20" hidden="1" x14ac:dyDescent="0.25">
      <c r="B114" s="194"/>
      <c r="C114" s="201"/>
      <c r="D114" s="201"/>
      <c r="E114" s="202"/>
      <c r="F114" s="202"/>
      <c r="G114" s="201"/>
      <c r="H114" s="201"/>
      <c r="I114" s="201"/>
      <c r="J114" s="201"/>
      <c r="K114" s="197" t="e">
        <f>#REF!*$P$42</f>
        <v>#REF!</v>
      </c>
      <c r="L114" s="122" t="e">
        <f>IF(#REF!="standard","1",0)</f>
        <v>#REF!</v>
      </c>
      <c r="M114" s="109">
        <f t="shared" si="11"/>
        <v>0</v>
      </c>
      <c r="N114" s="203" t="e">
        <f t="shared" si="14"/>
        <v>#REF!</v>
      </c>
      <c r="O114" s="204" t="e">
        <f t="shared" si="12"/>
        <v>#REF!</v>
      </c>
      <c r="P114" s="205" t="e">
        <f t="shared" si="13"/>
        <v>#REF!</v>
      </c>
      <c r="Q114" s="191"/>
      <c r="R114" s="11" t="e">
        <f t="shared" si="15"/>
        <v>#REF!</v>
      </c>
      <c r="S114" s="69"/>
      <c r="T114" s="131" t="e">
        <f>ROUND(IF(#REF!,#REF!,0),0)</f>
        <v>#REF!</v>
      </c>
    </row>
    <row r="115" spans="1:20" hidden="1" x14ac:dyDescent="0.25">
      <c r="B115" s="194"/>
      <c r="C115" s="201"/>
      <c r="D115" s="201"/>
      <c r="E115" s="202"/>
      <c r="F115" s="202"/>
      <c r="G115" s="201"/>
      <c r="H115" s="201"/>
      <c r="I115" s="201"/>
      <c r="J115" s="201"/>
      <c r="K115" s="197" t="e">
        <f>#REF!*$P$42</f>
        <v>#REF!</v>
      </c>
      <c r="L115" s="122" t="e">
        <f>IF(#REF!="standard","1",0)</f>
        <v>#REF!</v>
      </c>
      <c r="M115" s="109">
        <f t="shared" si="11"/>
        <v>0</v>
      </c>
      <c r="N115" s="203" t="e">
        <f t="shared" si="14"/>
        <v>#REF!</v>
      </c>
      <c r="O115" s="204" t="e">
        <f t="shared" si="12"/>
        <v>#REF!</v>
      </c>
      <c r="P115" s="205" t="e">
        <f t="shared" si="13"/>
        <v>#REF!</v>
      </c>
      <c r="Q115" s="191"/>
      <c r="R115" s="11" t="e">
        <f t="shared" si="15"/>
        <v>#REF!</v>
      </c>
      <c r="S115" s="69"/>
      <c r="T115" s="131" t="e">
        <f>ROUND(IF(#REF!,#REF!,0),0)</f>
        <v>#REF!</v>
      </c>
    </row>
    <row r="116" spans="1:20" hidden="1" x14ac:dyDescent="0.25">
      <c r="B116" s="194"/>
      <c r="C116" s="201"/>
      <c r="D116" s="201"/>
      <c r="E116" s="202"/>
      <c r="F116" s="202"/>
      <c r="G116" s="201"/>
      <c r="H116" s="201"/>
      <c r="I116" s="201"/>
      <c r="J116" s="201"/>
      <c r="K116" s="197" t="e">
        <f>#REF!*$P$42</f>
        <v>#REF!</v>
      </c>
      <c r="L116" s="122" t="e">
        <f>IF(#REF!="standard","1",0)</f>
        <v>#REF!</v>
      </c>
      <c r="M116" s="109">
        <f t="shared" si="11"/>
        <v>0</v>
      </c>
      <c r="N116" s="203" t="e">
        <f t="shared" si="14"/>
        <v>#REF!</v>
      </c>
      <c r="O116" s="204" t="e">
        <f t="shared" si="12"/>
        <v>#REF!</v>
      </c>
      <c r="P116" s="205" t="e">
        <f t="shared" si="13"/>
        <v>#REF!</v>
      </c>
      <c r="Q116" s="191"/>
      <c r="R116" s="11" t="e">
        <f t="shared" si="15"/>
        <v>#REF!</v>
      </c>
      <c r="S116" s="69"/>
      <c r="T116" s="131" t="e">
        <f>ROUND(IF(#REF!,#REF!,0),0)</f>
        <v>#REF!</v>
      </c>
    </row>
    <row r="117" spans="1:20" hidden="1" x14ac:dyDescent="0.25">
      <c r="B117" s="194"/>
      <c r="C117" s="201"/>
      <c r="D117" s="201"/>
      <c r="E117" s="202"/>
      <c r="F117" s="202"/>
      <c r="G117" s="201"/>
      <c r="H117" s="201"/>
      <c r="I117" s="201"/>
      <c r="J117" s="201"/>
      <c r="K117" s="197" t="e">
        <f>#REF!*$P$42</f>
        <v>#REF!</v>
      </c>
      <c r="L117" s="122" t="e">
        <f>IF(#REF!="standard","1",0)</f>
        <v>#REF!</v>
      </c>
      <c r="M117" s="109">
        <f t="shared" si="11"/>
        <v>0</v>
      </c>
      <c r="N117" s="203" t="e">
        <f t="shared" si="14"/>
        <v>#REF!</v>
      </c>
      <c r="O117" s="204" t="e">
        <f t="shared" si="12"/>
        <v>#REF!</v>
      </c>
      <c r="P117" s="205" t="e">
        <f t="shared" si="13"/>
        <v>#REF!</v>
      </c>
      <c r="Q117" s="191"/>
      <c r="R117" s="11" t="e">
        <f t="shared" si="15"/>
        <v>#REF!</v>
      </c>
      <c r="S117" s="69"/>
      <c r="T117" s="131" t="e">
        <f>ROUND(IF(#REF!,#REF!,0),0)</f>
        <v>#REF!</v>
      </c>
    </row>
    <row r="118" spans="1:20" hidden="1" x14ac:dyDescent="0.25">
      <c r="B118" s="194"/>
      <c r="C118" s="201"/>
      <c r="D118" s="201"/>
      <c r="E118" s="202"/>
      <c r="F118" s="202"/>
      <c r="G118" s="201"/>
      <c r="H118" s="201"/>
      <c r="I118" s="201"/>
      <c r="J118" s="201"/>
      <c r="K118" s="197" t="e">
        <f>#REF!*$P$42</f>
        <v>#REF!</v>
      </c>
      <c r="L118" s="122" t="e">
        <f>IF(#REF!="standard","1",0)</f>
        <v>#REF!</v>
      </c>
      <c r="M118" s="109">
        <f t="shared" si="11"/>
        <v>0</v>
      </c>
      <c r="N118" s="203" t="e">
        <f t="shared" si="14"/>
        <v>#REF!</v>
      </c>
      <c r="O118" s="204" t="e">
        <f t="shared" si="12"/>
        <v>#REF!</v>
      </c>
      <c r="P118" s="205" t="e">
        <f t="shared" si="13"/>
        <v>#REF!</v>
      </c>
      <c r="Q118" s="191"/>
      <c r="R118" s="11" t="e">
        <f t="shared" si="15"/>
        <v>#REF!</v>
      </c>
      <c r="S118" s="69"/>
      <c r="T118" s="131" t="e">
        <f>ROUND(IF(#REF!,#REF!,0),0)</f>
        <v>#REF!</v>
      </c>
    </row>
    <row r="119" spans="1:20" hidden="1" x14ac:dyDescent="0.25">
      <c r="B119" s="194"/>
      <c r="C119" s="201"/>
      <c r="D119" s="201"/>
      <c r="E119" s="202"/>
      <c r="F119" s="202"/>
      <c r="G119" s="201"/>
      <c r="H119" s="201"/>
      <c r="I119" s="201"/>
      <c r="J119" s="201"/>
      <c r="K119" s="197" t="e">
        <f>#REF!*$P$42</f>
        <v>#REF!</v>
      </c>
      <c r="L119" s="122" t="e">
        <f>IF(#REF!="standard","1",0)</f>
        <v>#REF!</v>
      </c>
      <c r="M119" s="109">
        <f t="shared" si="11"/>
        <v>0</v>
      </c>
      <c r="N119" s="203" t="e">
        <f t="shared" si="14"/>
        <v>#REF!</v>
      </c>
      <c r="O119" s="204" t="e">
        <f t="shared" si="12"/>
        <v>#REF!</v>
      </c>
      <c r="P119" s="205" t="e">
        <f t="shared" si="13"/>
        <v>#REF!</v>
      </c>
      <c r="Q119" s="191"/>
      <c r="R119" s="11" t="e">
        <f t="shared" si="15"/>
        <v>#REF!</v>
      </c>
      <c r="S119" s="69"/>
      <c r="T119" s="131" t="e">
        <f>ROUND(IF(#REF!,#REF!,0),0)</f>
        <v>#REF!</v>
      </c>
    </row>
    <row r="120" spans="1:20" hidden="1" x14ac:dyDescent="0.25">
      <c r="B120" s="194"/>
      <c r="C120" s="201"/>
      <c r="D120" s="201"/>
      <c r="E120" s="202"/>
      <c r="F120" s="202"/>
      <c r="G120" s="201"/>
      <c r="H120" s="201"/>
      <c r="I120" s="201"/>
      <c r="J120" s="201"/>
      <c r="K120" s="197" t="e">
        <f>#REF!*$P$42</f>
        <v>#REF!</v>
      </c>
      <c r="L120" s="122" t="e">
        <f>IF(#REF!="standard","1",0)</f>
        <v>#REF!</v>
      </c>
      <c r="M120" s="109">
        <f t="shared" si="11"/>
        <v>0</v>
      </c>
      <c r="N120" s="203" t="e">
        <f t="shared" si="14"/>
        <v>#REF!</v>
      </c>
      <c r="O120" s="204" t="e">
        <f t="shared" si="12"/>
        <v>#REF!</v>
      </c>
      <c r="P120" s="205" t="e">
        <f t="shared" si="13"/>
        <v>#REF!</v>
      </c>
      <c r="Q120" s="191"/>
      <c r="R120" s="11" t="e">
        <f t="shared" si="15"/>
        <v>#REF!</v>
      </c>
      <c r="S120" s="69"/>
      <c r="T120" s="131" t="e">
        <f>ROUND(IF(#REF!,#REF!,0),0)</f>
        <v>#REF!</v>
      </c>
    </row>
    <row r="121" spans="1:20" hidden="1" x14ac:dyDescent="0.25">
      <c r="B121" s="194"/>
      <c r="C121" s="201"/>
      <c r="D121" s="201"/>
      <c r="E121" s="202"/>
      <c r="F121" s="202"/>
      <c r="G121" s="201"/>
      <c r="H121" s="201"/>
      <c r="I121" s="201"/>
      <c r="J121" s="201"/>
      <c r="K121" s="197" t="e">
        <f>#REF!*$P$42</f>
        <v>#REF!</v>
      </c>
      <c r="L121" s="122" t="e">
        <f>IF(#REF!="standard","1",0)</f>
        <v>#REF!</v>
      </c>
      <c r="M121" s="109">
        <f t="shared" si="11"/>
        <v>0</v>
      </c>
      <c r="N121" s="203" t="e">
        <f t="shared" si="14"/>
        <v>#REF!</v>
      </c>
      <c r="O121" s="204" t="e">
        <f t="shared" si="12"/>
        <v>#REF!</v>
      </c>
      <c r="P121" s="205" t="e">
        <f t="shared" si="13"/>
        <v>#REF!</v>
      </c>
      <c r="Q121" s="191"/>
      <c r="R121" s="11" t="e">
        <f t="shared" si="15"/>
        <v>#REF!</v>
      </c>
      <c r="S121" s="69"/>
      <c r="T121" s="131" t="e">
        <f>ROUND(IF(#REF!,#REF!,0),0)</f>
        <v>#REF!</v>
      </c>
    </row>
    <row r="122" spans="1:20" hidden="1" x14ac:dyDescent="0.25">
      <c r="B122" s="194"/>
      <c r="C122" s="206"/>
      <c r="D122" s="206"/>
      <c r="E122" s="207"/>
      <c r="F122" s="207"/>
      <c r="G122" s="206"/>
      <c r="H122" s="206"/>
      <c r="I122" s="206"/>
      <c r="J122" s="206"/>
      <c r="K122" s="197" t="e">
        <f>#REF!*$P$42</f>
        <v>#REF!</v>
      </c>
      <c r="L122" s="122" t="e">
        <f>IF(#REF!="standard","1",0)</f>
        <v>#REF!</v>
      </c>
      <c r="M122" s="109">
        <f t="shared" si="11"/>
        <v>0</v>
      </c>
      <c r="N122" s="208" t="e">
        <f t="shared" si="14"/>
        <v>#REF!</v>
      </c>
      <c r="O122" s="209" t="e">
        <f t="shared" si="12"/>
        <v>#REF!</v>
      </c>
      <c r="P122" s="210" t="e">
        <f t="shared" si="13"/>
        <v>#REF!</v>
      </c>
      <c r="Q122" s="191"/>
      <c r="R122" s="11" t="e">
        <f t="shared" si="15"/>
        <v>#REF!</v>
      </c>
      <c r="S122" s="69"/>
      <c r="T122" s="131" t="e">
        <f>ROUND(IF(#REF!,#REF!,0),0)</f>
        <v>#REF!</v>
      </c>
    </row>
    <row r="123" spans="1:20" hidden="1" x14ac:dyDescent="0.2">
      <c r="B123" s="56" t="str">
        <f>IF($P$40="English",D123,IF($P$40="German",F123,IF($P$40="French",E123)))</f>
        <v>LIST PRICE:</v>
      </c>
      <c r="C123" s="115" t="s">
        <v>82</v>
      </c>
      <c r="D123" s="115" t="s">
        <v>82</v>
      </c>
      <c r="E123" s="115" t="s">
        <v>82</v>
      </c>
      <c r="F123" s="115" t="s">
        <v>83</v>
      </c>
      <c r="G123" s="115" t="s">
        <v>82</v>
      </c>
      <c r="H123" s="115" t="s">
        <v>82</v>
      </c>
      <c r="I123" s="115" t="s">
        <v>82</v>
      </c>
      <c r="J123" s="115" t="s">
        <v>82</v>
      </c>
      <c r="K123" s="118"/>
      <c r="L123" s="169"/>
      <c r="M123" s="170"/>
      <c r="N123" s="177" t="e">
        <f>N102+SUM(N107:N122)</f>
        <v>#REF!</v>
      </c>
      <c r="O123" s="177" t="e">
        <f>N102+SUM(N107:N122)</f>
        <v>#REF!</v>
      </c>
      <c r="P123" s="177" t="e">
        <f t="shared" si="13"/>
        <v>#REF!</v>
      </c>
      <c r="Q123" s="191"/>
      <c r="R123" s="11" t="s">
        <v>1</v>
      </c>
      <c r="S123" s="69"/>
      <c r="T123" s="131" t="e">
        <f>ROUND(IF(#REF!,#REF!,0),0)</f>
        <v>#REF!</v>
      </c>
    </row>
    <row r="124" spans="1:20" hidden="1" x14ac:dyDescent="0.2">
      <c r="B124" s="16" t="str">
        <f>IF($P$40="English",D124,IF($P$40="German",F124,IF($P$40="French",E124)))</f>
        <v>TOTAL DISCOUNT:</v>
      </c>
      <c r="C124" s="114" t="s">
        <v>84</v>
      </c>
      <c r="D124" s="114" t="s">
        <v>84</v>
      </c>
      <c r="E124" s="114" t="s">
        <v>84</v>
      </c>
      <c r="F124" s="114" t="s">
        <v>85</v>
      </c>
      <c r="G124" s="114" t="s">
        <v>84</v>
      </c>
      <c r="H124" s="114" t="s">
        <v>84</v>
      </c>
      <c r="I124" s="114" t="s">
        <v>84</v>
      </c>
      <c r="J124" s="114" t="s">
        <v>84</v>
      </c>
      <c r="K124" s="118"/>
      <c r="L124" s="175"/>
      <c r="M124" s="176" t="e">
        <f>O124/N123</f>
        <v>#REF!</v>
      </c>
      <c r="N124" s="177" t="e">
        <f>O104+SUM(O107:O122)</f>
        <v>#REF!</v>
      </c>
      <c r="O124" s="177" t="e">
        <f>N123-N124</f>
        <v>#REF!</v>
      </c>
      <c r="P124" s="177" t="e">
        <f t="shared" si="13"/>
        <v>#REF!</v>
      </c>
      <c r="Q124" s="191"/>
      <c r="R124" s="11" t="s">
        <v>1</v>
      </c>
      <c r="S124" s="69"/>
      <c r="T124" s="131" t="e">
        <f>ROUND(IF(#REF!,#REF!,0),0)</f>
        <v>#REF!</v>
      </c>
    </row>
    <row r="125" spans="1:20" hidden="1" x14ac:dyDescent="0.2">
      <c r="B125" s="16" t="str">
        <f>IF($P$40="English",D125,IF($P$40="German",F125,IF($P$40="French",E125)))</f>
        <v>TOTAL PRICE:</v>
      </c>
      <c r="C125" s="179" t="s">
        <v>86</v>
      </c>
      <c r="D125" s="179" t="s">
        <v>86</v>
      </c>
      <c r="E125" s="179" t="s">
        <v>86</v>
      </c>
      <c r="F125" s="179" t="s">
        <v>87</v>
      </c>
      <c r="G125" s="179" t="s">
        <v>86</v>
      </c>
      <c r="H125" s="179" t="s">
        <v>86</v>
      </c>
      <c r="I125" s="179" t="s">
        <v>86</v>
      </c>
      <c r="J125" s="179" t="s">
        <v>86</v>
      </c>
      <c r="K125" s="135"/>
      <c r="L125" s="175"/>
      <c r="M125" s="180"/>
      <c r="N125" s="181"/>
      <c r="O125" s="182" t="e">
        <f>O123-O124</f>
        <v>#REF!</v>
      </c>
      <c r="P125" s="177" t="e">
        <f t="shared" si="13"/>
        <v>#REF!</v>
      </c>
      <c r="Q125" s="191"/>
      <c r="R125" s="11" t="s">
        <v>1</v>
      </c>
      <c r="S125" s="69"/>
      <c r="T125" s="131" t="e">
        <f>ROUND(IF(#REF!,#REF!,0),0)</f>
        <v>#REF!</v>
      </c>
    </row>
    <row r="126" spans="1:20" hidden="1" x14ac:dyDescent="0.2">
      <c r="B126" s="183"/>
      <c r="C126" s="75"/>
      <c r="D126" s="75"/>
      <c r="E126" s="75"/>
      <c r="F126" s="75"/>
      <c r="G126" s="75"/>
      <c r="H126" s="75"/>
      <c r="I126" s="75"/>
      <c r="J126" s="75"/>
      <c r="K126" s="211"/>
      <c r="L126" s="185"/>
      <c r="M126" s="212"/>
      <c r="N126" s="211"/>
      <c r="O126" s="211"/>
      <c r="P126" s="211"/>
      <c r="R126" s="11" t="s">
        <v>1</v>
      </c>
      <c r="S126" s="69"/>
      <c r="T126" s="131" t="e">
        <f>ROUND(IF(#REF!,#REF!,0),0)</f>
        <v>#REF!</v>
      </c>
    </row>
    <row r="127" spans="1:20" hidden="1" x14ac:dyDescent="0.25">
      <c r="B127" s="16" t="str">
        <f>IF($P$40="English",D127,IF($P$40="German",F127,IF($P$40="French",E127)))</f>
        <v>Notes:</v>
      </c>
      <c r="C127" s="213" t="s">
        <v>90</v>
      </c>
      <c r="D127" s="213" t="s">
        <v>90</v>
      </c>
      <c r="E127" s="213" t="s">
        <v>90</v>
      </c>
      <c r="F127" s="214" t="s">
        <v>91</v>
      </c>
      <c r="G127" s="213" t="s">
        <v>90</v>
      </c>
      <c r="H127" s="213" t="s">
        <v>90</v>
      </c>
      <c r="I127" s="213" t="s">
        <v>90</v>
      </c>
      <c r="J127" s="213" t="s">
        <v>90</v>
      </c>
      <c r="K127" s="216"/>
      <c r="L127" s="215"/>
      <c r="M127" s="217"/>
      <c r="N127" s="218"/>
      <c r="O127" s="218"/>
      <c r="P127" s="219"/>
      <c r="R127" s="11" t="s">
        <v>1</v>
      </c>
      <c r="S127" s="69"/>
      <c r="T127" s="131" t="e">
        <f>ROUND(IF(#REF!,#REF!,0),0)</f>
        <v>#REF!</v>
      </c>
    </row>
    <row r="128" spans="1:20" hidden="1" x14ac:dyDescent="0.2">
      <c r="A128" s="220"/>
      <c r="B128" s="221"/>
      <c r="C128" s="222"/>
      <c r="D128" s="222"/>
      <c r="E128" s="222"/>
      <c r="F128" s="222"/>
      <c r="G128" s="222"/>
      <c r="H128" s="222"/>
      <c r="I128" s="222"/>
      <c r="J128" s="222"/>
      <c r="K128" s="224"/>
      <c r="L128" s="223"/>
      <c r="M128" s="225"/>
      <c r="N128" s="226"/>
      <c r="O128" s="226"/>
      <c r="P128" s="226"/>
      <c r="R128" s="11" t="s">
        <v>1</v>
      </c>
      <c r="S128" s="69"/>
      <c r="T128" s="131" t="e">
        <f>ROUND(IF(#REF!,#REF!,0),0)</f>
        <v>#REF!</v>
      </c>
    </row>
    <row r="129" spans="1:20" hidden="1" x14ac:dyDescent="0.2">
      <c r="A129" s="220"/>
      <c r="B129" s="221"/>
      <c r="C129" s="222"/>
      <c r="D129" s="222"/>
      <c r="E129" s="222"/>
      <c r="F129" s="222"/>
      <c r="G129" s="222"/>
      <c r="H129" s="222"/>
      <c r="I129" s="222"/>
      <c r="J129" s="222"/>
      <c r="K129" s="224"/>
      <c r="L129" s="223"/>
      <c r="M129" s="225"/>
      <c r="N129" s="226"/>
      <c r="O129" s="226"/>
      <c r="P129" s="226"/>
      <c r="R129" s="11" t="s">
        <v>1</v>
      </c>
      <c r="S129" s="69"/>
      <c r="T129" s="131" t="e">
        <f>ROUND(IF(#REF!,#REF!,0),0)</f>
        <v>#REF!</v>
      </c>
    </row>
    <row r="130" spans="1:20" hidden="1" x14ac:dyDescent="0.2">
      <c r="A130" s="220"/>
      <c r="B130" s="221"/>
      <c r="C130" s="222"/>
      <c r="D130" s="222"/>
      <c r="E130" s="222"/>
      <c r="F130" s="222"/>
      <c r="G130" s="222"/>
      <c r="H130" s="222"/>
      <c r="I130" s="222"/>
      <c r="J130" s="222"/>
      <c r="K130" s="224"/>
      <c r="L130" s="223"/>
      <c r="M130" s="225"/>
      <c r="N130" s="226"/>
      <c r="O130" s="226"/>
      <c r="P130" s="226"/>
      <c r="R130" s="11" t="s">
        <v>1</v>
      </c>
      <c r="S130" s="69"/>
      <c r="T130" s="131" t="e">
        <f>ROUND(IF(#REF!,#REF!,0),0)</f>
        <v>#REF!</v>
      </c>
    </row>
    <row r="131" spans="1:20" hidden="1" x14ac:dyDescent="0.2">
      <c r="A131" s="220"/>
      <c r="B131" s="221"/>
      <c r="C131" s="222"/>
      <c r="D131" s="222"/>
      <c r="E131" s="222"/>
      <c r="F131" s="222"/>
      <c r="G131" s="222"/>
      <c r="H131" s="222"/>
      <c r="I131" s="222"/>
      <c r="J131" s="222"/>
      <c r="K131" s="224"/>
      <c r="L131" s="223"/>
      <c r="M131" s="225"/>
      <c r="N131" s="226"/>
      <c r="O131" s="226"/>
      <c r="P131" s="226"/>
      <c r="R131" s="11" t="s">
        <v>1</v>
      </c>
      <c r="S131" s="69"/>
      <c r="T131" s="131" t="e">
        <f>ROUND(IF(#REF!,#REF!,0),0)</f>
        <v>#REF!</v>
      </c>
    </row>
    <row r="132" spans="1:20" hidden="1" x14ac:dyDescent="0.2">
      <c r="A132" s="220"/>
      <c r="B132" s="221"/>
      <c r="C132" s="222"/>
      <c r="D132" s="222"/>
      <c r="E132" s="222"/>
      <c r="F132" s="222"/>
      <c r="G132" s="222"/>
      <c r="H132" s="222"/>
      <c r="I132" s="222"/>
      <c r="J132" s="222"/>
      <c r="K132" s="224"/>
      <c r="L132" s="223"/>
      <c r="M132" s="225"/>
      <c r="N132" s="226"/>
      <c r="O132" s="226"/>
      <c r="P132" s="226"/>
      <c r="R132" s="11" t="s">
        <v>1</v>
      </c>
      <c r="S132" s="69"/>
      <c r="T132" s="131" t="e">
        <f>ROUND(IF(#REF!,#REF!,0),0)</f>
        <v>#REF!</v>
      </c>
    </row>
    <row r="133" spans="1:20" hidden="1" x14ac:dyDescent="0.2">
      <c r="A133" s="220"/>
      <c r="B133" s="221"/>
      <c r="C133" s="222"/>
      <c r="D133" s="222"/>
      <c r="E133" s="222"/>
      <c r="F133" s="222"/>
      <c r="G133" s="222"/>
      <c r="H133" s="222"/>
      <c r="I133" s="222"/>
      <c r="J133" s="222"/>
      <c r="K133" s="224"/>
      <c r="L133" s="223"/>
      <c r="M133" s="225"/>
      <c r="N133" s="226"/>
      <c r="O133" s="226"/>
      <c r="P133" s="226"/>
      <c r="R133" s="11" t="s">
        <v>1</v>
      </c>
      <c r="S133" s="69"/>
      <c r="T133" s="131" t="e">
        <f>ROUND(IF(#REF!,#REF!,0),0)</f>
        <v>#REF!</v>
      </c>
    </row>
    <row r="134" spans="1:20" hidden="1" x14ac:dyDescent="0.2">
      <c r="A134" s="220"/>
      <c r="B134" s="221"/>
      <c r="C134" s="222"/>
      <c r="D134" s="222"/>
      <c r="E134" s="222"/>
      <c r="F134" s="222"/>
      <c r="G134" s="222"/>
      <c r="H134" s="222"/>
      <c r="I134" s="222"/>
      <c r="J134" s="222"/>
      <c r="K134" s="224"/>
      <c r="L134" s="223"/>
      <c r="M134" s="225"/>
      <c r="N134" s="226"/>
      <c r="O134" s="226"/>
      <c r="P134" s="226"/>
      <c r="R134" s="11" t="s">
        <v>1</v>
      </c>
      <c r="S134" s="69"/>
      <c r="T134" s="131" t="e">
        <f>ROUND(IF(#REF!,#REF!,0),0)</f>
        <v>#REF!</v>
      </c>
    </row>
    <row r="135" spans="1:20" hidden="1" x14ac:dyDescent="0.2">
      <c r="A135" s="220"/>
      <c r="B135" s="221"/>
      <c r="C135" s="222"/>
      <c r="D135" s="222"/>
      <c r="E135" s="222"/>
      <c r="F135" s="222"/>
      <c r="G135" s="222"/>
      <c r="H135" s="222"/>
      <c r="I135" s="222"/>
      <c r="J135" s="222"/>
      <c r="K135" s="224"/>
      <c r="L135" s="223"/>
      <c r="M135" s="225"/>
      <c r="N135" s="226"/>
      <c r="O135" s="226"/>
      <c r="P135" s="226"/>
      <c r="R135" s="11" t="s">
        <v>1</v>
      </c>
      <c r="S135" s="69"/>
      <c r="T135" s="131" t="e">
        <f>ROUND(IF(#REF!,#REF!,0),0)</f>
        <v>#REF!</v>
      </c>
    </row>
    <row r="136" spans="1:20" hidden="1" x14ac:dyDescent="0.2">
      <c r="A136" s="220"/>
      <c r="B136" s="221"/>
      <c r="C136" s="222"/>
      <c r="D136" s="222"/>
      <c r="E136" s="222"/>
      <c r="F136" s="222"/>
      <c r="G136" s="222"/>
      <c r="H136" s="222"/>
      <c r="I136" s="222"/>
      <c r="J136" s="222"/>
      <c r="K136" s="224"/>
      <c r="L136" s="223"/>
      <c r="M136" s="225"/>
      <c r="N136" s="226"/>
      <c r="O136" s="226"/>
      <c r="P136" s="226"/>
      <c r="R136" s="11" t="s">
        <v>1</v>
      </c>
      <c r="S136" s="69"/>
      <c r="T136" s="131" t="e">
        <f>ROUND(IF(#REF!,#REF!,0),0)</f>
        <v>#REF!</v>
      </c>
    </row>
    <row r="137" spans="1:20" hidden="1" x14ac:dyDescent="0.2">
      <c r="A137" s="220"/>
      <c r="B137" s="221"/>
      <c r="C137" s="222"/>
      <c r="D137" s="222"/>
      <c r="E137" s="222"/>
      <c r="F137" s="222"/>
      <c r="G137" s="222"/>
      <c r="H137" s="222"/>
      <c r="I137" s="222"/>
      <c r="J137" s="222"/>
      <c r="K137" s="224"/>
      <c r="L137" s="223"/>
      <c r="M137" s="225"/>
      <c r="N137" s="226"/>
      <c r="O137" s="226"/>
      <c r="P137" s="226"/>
      <c r="R137" s="11" t="s">
        <v>1</v>
      </c>
      <c r="S137" s="69"/>
      <c r="T137" s="131" t="e">
        <f>ROUND(IF(#REF!,#REF!,0),0)</f>
        <v>#REF!</v>
      </c>
    </row>
    <row r="138" spans="1:20" hidden="1" x14ac:dyDescent="0.2">
      <c r="A138" s="220"/>
      <c r="B138" s="221"/>
      <c r="C138" s="222"/>
      <c r="D138" s="222"/>
      <c r="E138" s="222"/>
      <c r="F138" s="222"/>
      <c r="G138" s="222"/>
      <c r="H138" s="222"/>
      <c r="I138" s="222"/>
      <c r="J138" s="222"/>
      <c r="K138" s="224"/>
      <c r="L138" s="223"/>
      <c r="M138" s="225"/>
      <c r="N138" s="226"/>
      <c r="O138" s="226"/>
      <c r="P138" s="226"/>
      <c r="R138" s="11" t="s">
        <v>1</v>
      </c>
      <c r="S138" s="69"/>
      <c r="T138" s="131" t="e">
        <f>ROUND(IF(#REF!,#REF!,0),0)</f>
        <v>#REF!</v>
      </c>
    </row>
    <row r="139" spans="1:20" hidden="1" x14ac:dyDescent="0.2">
      <c r="A139" s="220"/>
      <c r="B139" s="221"/>
      <c r="C139" s="222"/>
      <c r="D139" s="222"/>
      <c r="E139" s="222"/>
      <c r="F139" s="222"/>
      <c r="G139" s="222"/>
      <c r="H139" s="222"/>
      <c r="I139" s="222"/>
      <c r="J139" s="222"/>
      <c r="K139" s="224"/>
      <c r="L139" s="223"/>
      <c r="M139" s="225"/>
      <c r="N139" s="226"/>
      <c r="O139" s="226"/>
      <c r="P139" s="226"/>
      <c r="R139" s="11" t="s">
        <v>1</v>
      </c>
      <c r="S139" s="69"/>
      <c r="T139" s="131" t="e">
        <f>ROUND(IF(#REF!,#REF!,0),0)</f>
        <v>#REF!</v>
      </c>
    </row>
    <row r="140" spans="1:20" hidden="1" x14ac:dyDescent="0.2">
      <c r="A140" s="220"/>
      <c r="B140" s="221"/>
      <c r="C140" s="222"/>
      <c r="D140" s="222"/>
      <c r="E140" s="222"/>
      <c r="F140" s="222"/>
      <c r="G140" s="222"/>
      <c r="H140" s="222"/>
      <c r="I140" s="222"/>
      <c r="J140" s="222"/>
      <c r="K140" s="224"/>
      <c r="L140" s="223"/>
      <c r="M140" s="225"/>
      <c r="N140" s="226"/>
      <c r="O140" s="226"/>
      <c r="P140" s="226"/>
      <c r="R140" s="11" t="s">
        <v>1</v>
      </c>
      <c r="S140" s="69"/>
      <c r="T140" s="131" t="e">
        <f>ROUND(IF(#REF!,#REF!,0),0)</f>
        <v>#REF!</v>
      </c>
    </row>
    <row r="141" spans="1:20" hidden="1" x14ac:dyDescent="0.2">
      <c r="A141" s="220"/>
      <c r="B141" s="221"/>
      <c r="C141" s="222"/>
      <c r="D141" s="222"/>
      <c r="E141" s="222"/>
      <c r="F141" s="222"/>
      <c r="G141" s="222"/>
      <c r="H141" s="222"/>
      <c r="I141" s="222"/>
      <c r="J141" s="222"/>
      <c r="K141" s="224"/>
      <c r="L141" s="223"/>
      <c r="M141" s="225"/>
      <c r="N141" s="226"/>
      <c r="O141" s="226"/>
      <c r="P141" s="226"/>
      <c r="R141" s="11" t="s">
        <v>1</v>
      </c>
      <c r="S141" s="69"/>
      <c r="T141" s="131" t="e">
        <f>ROUND(IF(#REF!,#REF!,0),0)</f>
        <v>#REF!</v>
      </c>
    </row>
    <row r="142" spans="1:20" hidden="1" x14ac:dyDescent="0.2">
      <c r="A142" s="220"/>
      <c r="B142" s="221"/>
      <c r="C142" s="222"/>
      <c r="D142" s="222"/>
      <c r="E142" s="222"/>
      <c r="F142" s="222"/>
      <c r="G142" s="222"/>
      <c r="H142" s="222"/>
      <c r="I142" s="222"/>
      <c r="J142" s="222"/>
      <c r="K142" s="224"/>
      <c r="L142" s="223"/>
      <c r="M142" s="225"/>
      <c r="N142" s="226"/>
      <c r="O142" s="226"/>
      <c r="P142" s="226"/>
      <c r="R142" s="11" t="s">
        <v>1</v>
      </c>
      <c r="S142" s="69"/>
      <c r="T142" s="131" t="e">
        <f>ROUND(IF(#REF!,#REF!,0),0)</f>
        <v>#REF!</v>
      </c>
    </row>
    <row r="143" spans="1:20" hidden="1" x14ac:dyDescent="0.2">
      <c r="A143" s="220"/>
      <c r="B143" s="221"/>
      <c r="C143" s="222"/>
      <c r="D143" s="222"/>
      <c r="E143" s="222"/>
      <c r="F143" s="222"/>
      <c r="G143" s="222"/>
      <c r="H143" s="222"/>
      <c r="I143" s="222"/>
      <c r="J143" s="222"/>
      <c r="K143" s="224"/>
      <c r="L143" s="223"/>
      <c r="M143" s="225"/>
      <c r="N143" s="226"/>
      <c r="O143" s="226"/>
      <c r="P143" s="226"/>
      <c r="R143" s="11" t="s">
        <v>1</v>
      </c>
      <c r="S143" s="69"/>
      <c r="T143" s="131" t="e">
        <f>ROUND(IF(#REF!,#REF!,0),0)</f>
        <v>#REF!</v>
      </c>
    </row>
    <row r="144" spans="1:20" hidden="1" x14ac:dyDescent="0.2">
      <c r="A144" s="220"/>
      <c r="B144" s="221"/>
      <c r="C144" s="222"/>
      <c r="D144" s="222"/>
      <c r="E144" s="222"/>
      <c r="F144" s="222"/>
      <c r="G144" s="222"/>
      <c r="H144" s="222"/>
      <c r="I144" s="222"/>
      <c r="J144" s="222"/>
      <c r="K144" s="224"/>
      <c r="L144" s="223"/>
      <c r="M144" s="225"/>
      <c r="N144" s="226"/>
      <c r="O144" s="226"/>
      <c r="P144" s="226"/>
      <c r="R144" s="11" t="s">
        <v>1</v>
      </c>
      <c r="S144" s="69"/>
      <c r="T144" s="131" t="e">
        <f>ROUND(IF(#REF!,#REF!,0),0)</f>
        <v>#REF!</v>
      </c>
    </row>
    <row r="145" spans="2:20" hidden="1" x14ac:dyDescent="0.2">
      <c r="B145" s="227"/>
      <c r="C145" s="228"/>
      <c r="D145" s="228"/>
      <c r="E145" s="228"/>
      <c r="F145" s="228"/>
      <c r="G145" s="228"/>
      <c r="H145" s="228"/>
      <c r="I145" s="228"/>
      <c r="J145" s="228"/>
      <c r="K145" s="230"/>
      <c r="L145" s="229"/>
      <c r="M145" s="231"/>
      <c r="N145" s="232"/>
      <c r="O145" s="232"/>
      <c r="P145" s="232"/>
      <c r="R145" s="11" t="s">
        <v>1</v>
      </c>
      <c r="S145" s="69"/>
      <c r="T145" s="131" t="e">
        <f>ROUND(IF(#REF!,#REF!,0),0)</f>
        <v>#REF!</v>
      </c>
    </row>
    <row r="146" spans="2:20" hidden="1" x14ac:dyDescent="0.2">
      <c r="B146" s="233"/>
      <c r="K146" s="234"/>
      <c r="L146" s="235"/>
      <c r="M146" s="236"/>
      <c r="N146" s="237"/>
      <c r="O146" s="237"/>
      <c r="P146" s="237"/>
      <c r="R146" s="11" t="s">
        <v>1</v>
      </c>
      <c r="S146" s="69"/>
      <c r="T146" s="131" t="e">
        <f>ROUND(IF(#REF!,#REF!,0),0)</f>
        <v>#REF!</v>
      </c>
    </row>
    <row r="147" spans="2:20" hidden="1" x14ac:dyDescent="0.2">
      <c r="B147" s="233"/>
      <c r="K147" s="234"/>
      <c r="L147" s="235"/>
      <c r="M147" s="236"/>
      <c r="N147" s="237"/>
      <c r="O147" s="237"/>
      <c r="P147" s="237"/>
      <c r="R147" s="11" t="s">
        <v>1</v>
      </c>
      <c r="S147" s="69"/>
      <c r="T147" s="131" t="e">
        <f>ROUND(IF(#REF!,#REF!,0),0)</f>
        <v>#REF!</v>
      </c>
    </row>
    <row r="148" spans="2:20" hidden="1" x14ac:dyDescent="0.2">
      <c r="B148" s="238" t="s">
        <v>92</v>
      </c>
      <c r="K148" s="301" t="s">
        <v>93</v>
      </c>
      <c r="L148" s="302"/>
      <c r="M148" s="302"/>
      <c r="N148" s="302"/>
      <c r="O148" s="302"/>
      <c r="P148" s="302"/>
      <c r="R148" s="11" t="s">
        <v>1</v>
      </c>
      <c r="S148" s="69"/>
      <c r="T148" s="131" t="e">
        <f>ROUND(IF(#REF!,#REF!,0),0)</f>
        <v>#REF!</v>
      </c>
    </row>
    <row r="149" spans="2:20" x14ac:dyDescent="0.25">
      <c r="B149" s="64" t="s">
        <v>94</v>
      </c>
      <c r="C149" s="239"/>
      <c r="D149" s="239"/>
      <c r="E149" s="239"/>
      <c r="F149" s="239"/>
      <c r="G149" s="239"/>
      <c r="H149" s="239"/>
      <c r="I149" s="239"/>
      <c r="J149" s="239"/>
      <c r="K149" s="240"/>
      <c r="L149" s="241"/>
      <c r="M149" s="242"/>
      <c r="N149" s="243"/>
      <c r="O149" s="244"/>
      <c r="P149" s="116"/>
      <c r="Q149" s="245"/>
      <c r="R149" s="46" t="s">
        <v>1</v>
      </c>
      <c r="S149" s="246"/>
      <c r="T149" s="131"/>
    </row>
    <row r="150" spans="2:20" x14ac:dyDescent="0.25">
      <c r="B150" s="166" t="s">
        <v>135</v>
      </c>
      <c r="C150" s="256"/>
      <c r="D150" s="256"/>
      <c r="E150" s="256"/>
      <c r="F150" s="256"/>
      <c r="G150" s="256"/>
      <c r="H150" s="256"/>
      <c r="I150" s="256"/>
      <c r="J150" s="256"/>
      <c r="K150" s="281"/>
      <c r="L150" s="282"/>
      <c r="M150" s="283"/>
      <c r="N150" s="243"/>
      <c r="O150" s="284"/>
      <c r="P150" s="284"/>
      <c r="Q150" s="285"/>
      <c r="R150" s="46"/>
      <c r="S150" s="286" t="s">
        <v>129</v>
      </c>
      <c r="T150" s="131"/>
    </row>
    <row r="151" spans="2:20" x14ac:dyDescent="0.25">
      <c r="B151" s="166" t="s">
        <v>138</v>
      </c>
      <c r="C151" s="256"/>
      <c r="D151" s="256"/>
      <c r="E151" s="256"/>
      <c r="F151" s="256"/>
      <c r="G151" s="256"/>
      <c r="H151" s="256"/>
      <c r="I151" s="256"/>
      <c r="J151" s="256"/>
      <c r="K151" s="281"/>
      <c r="L151" s="282"/>
      <c r="M151" s="283"/>
      <c r="N151" s="243"/>
      <c r="O151" s="284"/>
      <c r="P151" s="284"/>
      <c r="Q151" s="285"/>
      <c r="R151" s="46"/>
      <c r="S151" s="286" t="s">
        <v>129</v>
      </c>
      <c r="T151" s="131"/>
    </row>
    <row r="152" spans="2:20" x14ac:dyDescent="0.25">
      <c r="B152" s="166" t="s">
        <v>139</v>
      </c>
      <c r="C152" s="256"/>
      <c r="D152" s="256"/>
      <c r="E152" s="256"/>
      <c r="F152" s="256"/>
      <c r="G152" s="256"/>
      <c r="H152" s="256"/>
      <c r="I152" s="256"/>
      <c r="J152" s="256"/>
      <c r="K152" s="281"/>
      <c r="L152" s="282"/>
      <c r="M152" s="283"/>
      <c r="N152" s="243"/>
      <c r="O152" s="284"/>
      <c r="P152" s="284"/>
      <c r="Q152" s="285"/>
      <c r="R152" s="46"/>
      <c r="S152" s="286" t="s">
        <v>129</v>
      </c>
      <c r="T152" s="131"/>
    </row>
    <row r="153" spans="2:20" x14ac:dyDescent="0.2">
      <c r="B153" s="247" t="s">
        <v>125</v>
      </c>
      <c r="C153" s="248"/>
      <c r="D153" s="248"/>
      <c r="E153" s="248"/>
      <c r="F153" s="248"/>
      <c r="G153" s="248"/>
      <c r="H153" s="248"/>
      <c r="I153" s="248"/>
      <c r="J153" s="248"/>
      <c r="K153" s="249"/>
      <c r="L153" s="250"/>
      <c r="M153" s="251"/>
      <c r="N153" s="252"/>
      <c r="O153" s="253"/>
      <c r="P153" s="253"/>
      <c r="Q153" s="254"/>
      <c r="R153" s="255"/>
      <c r="S153" s="63" t="s">
        <v>129</v>
      </c>
      <c r="T153" s="131" t="e">
        <f>ROUND(IF(#REF!,#REF!,0),0)</f>
        <v>#REF!</v>
      </c>
    </row>
    <row r="154" spans="2:20" x14ac:dyDescent="0.2">
      <c r="B154" s="247" t="s">
        <v>131</v>
      </c>
      <c r="C154" s="248"/>
      <c r="D154" s="248"/>
      <c r="E154" s="248"/>
      <c r="F154" s="248"/>
      <c r="G154" s="248"/>
      <c r="H154" s="248"/>
      <c r="I154" s="248"/>
      <c r="J154" s="248"/>
      <c r="K154" s="249"/>
      <c r="L154" s="250"/>
      <c r="M154" s="251"/>
      <c r="N154" s="252"/>
      <c r="O154" s="253"/>
      <c r="P154" s="253"/>
      <c r="Q154" s="254"/>
      <c r="R154" s="255"/>
      <c r="S154" s="63" t="s">
        <v>129</v>
      </c>
      <c r="T154" s="131" t="e">
        <f>ROUND(IF(#REF!,#REF!,0),0)</f>
        <v>#REF!</v>
      </c>
    </row>
    <row r="155" spans="2:20" x14ac:dyDescent="0.2">
      <c r="B155" s="247" t="s">
        <v>132</v>
      </c>
      <c r="C155" s="248"/>
      <c r="D155" s="248"/>
      <c r="E155" s="248"/>
      <c r="F155" s="248"/>
      <c r="G155" s="248"/>
      <c r="H155" s="248"/>
      <c r="I155" s="248"/>
      <c r="J155" s="248"/>
      <c r="K155" s="249"/>
      <c r="L155" s="250"/>
      <c r="M155" s="251"/>
      <c r="N155" s="252"/>
      <c r="O155" s="253"/>
      <c r="P155" s="253"/>
      <c r="Q155" s="254"/>
      <c r="R155" s="255"/>
      <c r="S155" s="63" t="s">
        <v>129</v>
      </c>
      <c r="T155" s="131"/>
    </row>
    <row r="156" spans="2:20" x14ac:dyDescent="0.25">
      <c r="B156" s="264" t="s">
        <v>47</v>
      </c>
      <c r="C156" s="248"/>
      <c r="D156" s="248"/>
      <c r="E156" s="248"/>
      <c r="F156" s="248"/>
      <c r="G156" s="248"/>
      <c r="H156" s="248"/>
      <c r="I156" s="248"/>
      <c r="J156" s="248"/>
      <c r="K156" s="249"/>
      <c r="L156" s="250"/>
      <c r="M156" s="251"/>
      <c r="N156" s="252"/>
      <c r="O156" s="253"/>
      <c r="P156" s="253"/>
      <c r="Q156" s="254"/>
      <c r="R156" s="255"/>
      <c r="S156" s="63" t="s">
        <v>129</v>
      </c>
      <c r="T156" s="131"/>
    </row>
    <row r="157" spans="2:20" x14ac:dyDescent="0.2">
      <c r="B157" s="247" t="s">
        <v>126</v>
      </c>
      <c r="C157" s="248"/>
      <c r="D157" s="248"/>
      <c r="E157" s="248"/>
      <c r="F157" s="248"/>
      <c r="G157" s="248"/>
      <c r="H157" s="248"/>
      <c r="I157" s="248"/>
      <c r="J157" s="248"/>
      <c r="K157" s="249"/>
      <c r="L157" s="250"/>
      <c r="M157" s="251"/>
      <c r="N157" s="252"/>
      <c r="O157" s="253"/>
      <c r="P157" s="253"/>
      <c r="Q157" s="254"/>
      <c r="R157" s="255"/>
      <c r="S157" s="63" t="s">
        <v>129</v>
      </c>
      <c r="T157" s="131" t="e">
        <f>ROUND(IF(#REF!,#REF!,0),0)</f>
        <v>#REF!</v>
      </c>
    </row>
    <row r="158" spans="2:20" x14ac:dyDescent="0.2">
      <c r="B158" s="247" t="s">
        <v>127</v>
      </c>
      <c r="C158" s="248"/>
      <c r="D158" s="248"/>
      <c r="E158" s="248"/>
      <c r="F158" s="248"/>
      <c r="G158" s="248"/>
      <c r="H158" s="248"/>
      <c r="I158" s="248"/>
      <c r="J158" s="248"/>
      <c r="K158" s="249"/>
      <c r="L158" s="250"/>
      <c r="M158" s="251"/>
      <c r="N158" s="252"/>
      <c r="O158" s="253"/>
      <c r="P158" s="253"/>
      <c r="Q158" s="254"/>
      <c r="R158" s="255"/>
      <c r="S158" s="63" t="s">
        <v>129</v>
      </c>
      <c r="T158" s="131" t="e">
        <f>ROUND(IF(#REF!,#REF!,0),0)</f>
        <v>#REF!</v>
      </c>
    </row>
    <row r="159" spans="2:20" x14ac:dyDescent="0.2">
      <c r="B159" s="247" t="s">
        <v>140</v>
      </c>
      <c r="C159" s="248"/>
      <c r="D159" s="248"/>
      <c r="E159" s="248"/>
      <c r="F159" s="248"/>
      <c r="G159" s="248"/>
      <c r="H159" s="248"/>
      <c r="I159" s="248"/>
      <c r="J159" s="248"/>
      <c r="K159" s="249"/>
      <c r="L159" s="250"/>
      <c r="M159" s="251"/>
      <c r="N159" s="252"/>
      <c r="O159" s="253"/>
      <c r="P159" s="253"/>
      <c r="Q159" s="254"/>
      <c r="R159" s="255"/>
      <c r="S159" s="63" t="s">
        <v>129</v>
      </c>
      <c r="T159" s="131" t="e">
        <f>ROUND(IF(#REF!,#REF!,0),0)</f>
        <v>#REF!</v>
      </c>
    </row>
    <row r="160" spans="2:20" x14ac:dyDescent="0.2">
      <c r="B160" s="161"/>
      <c r="C160" s="256" t="s">
        <v>64</v>
      </c>
      <c r="D160" s="256" t="s">
        <v>64</v>
      </c>
      <c r="E160" s="256" t="s">
        <v>64</v>
      </c>
      <c r="F160" s="256" t="s">
        <v>65</v>
      </c>
      <c r="G160" s="256" t="s">
        <v>64</v>
      </c>
      <c r="H160" s="256" t="s">
        <v>64</v>
      </c>
      <c r="I160" s="256" t="s">
        <v>64</v>
      </c>
      <c r="J160" s="256" t="s">
        <v>64</v>
      </c>
      <c r="K160" s="57"/>
      <c r="L160" s="58"/>
      <c r="M160" s="59"/>
      <c r="N160" s="57"/>
      <c r="O160" s="57"/>
      <c r="P160" s="57"/>
      <c r="Q160" s="257"/>
      <c r="R160" s="11" t="s">
        <v>1</v>
      </c>
      <c r="S160" s="258"/>
      <c r="T160" s="69"/>
    </row>
    <row r="161" spans="18:18" x14ac:dyDescent="0.2">
      <c r="R161" s="11" t="s">
        <v>1</v>
      </c>
    </row>
    <row r="162" spans="18:18" x14ac:dyDescent="0.2">
      <c r="R162" s="11" t="s">
        <v>1</v>
      </c>
    </row>
    <row r="163" spans="18:18" x14ac:dyDescent="0.2">
      <c r="R163" s="11" t="s">
        <v>1</v>
      </c>
    </row>
    <row r="164" spans="18:18" x14ac:dyDescent="0.2">
      <c r="R164" s="11" t="s">
        <v>1</v>
      </c>
    </row>
  </sheetData>
  <protectedRanges>
    <protectedRange sqref="B128:P144" name="Notes_2"/>
    <protectedRange sqref="Q48:Q104" name="Dealer Notes_3"/>
    <protectedRange sqref="P40:P45" name="Parameters_2"/>
    <protectedRange sqref="B40:B46" name="Dealer Daten_2"/>
    <protectedRange sqref="M52 L107:M122 M54 L70:M70 L57:M60 L62:M62 L55:M55 L72:M83 L94:M94 L64:M68" name="Selection and Discount_3"/>
    <protectedRange sqref="B107:B122" name="ADD. Extras_2"/>
    <protectedRange sqref="K107:K122 K70 K57:K60 K62 K54:K55 K72:K83 K94 K64:K68" name="Price_2"/>
    <protectedRange sqref="L54" name="Selection and Discount_1_4"/>
    <protectedRange sqref="Q24:Q25" name="Dealer Notes_1_2_2_1"/>
    <protectedRange sqref="B12" name="Dealer Daten_1_1_2_1"/>
    <protectedRange sqref="M26" name="Selection and Discount_1_3_1"/>
    <protectedRange sqref="Q26" name="Dealer Notes_1_5_1"/>
    <protectedRange sqref="Q160" name="Dealer Notes_1_2"/>
  </protectedRanges>
  <mergeCells count="21">
    <mergeCell ref="K148:P148"/>
    <mergeCell ref="S23:S25"/>
    <mergeCell ref="L48:L50"/>
    <mergeCell ref="M48:M50"/>
    <mergeCell ref="O48:O49"/>
    <mergeCell ref="P48:P49"/>
    <mergeCell ref="K23:K24"/>
    <mergeCell ref="K48:K49"/>
    <mergeCell ref="P23:P24"/>
    <mergeCell ref="B18:J18"/>
    <mergeCell ref="B21:J21"/>
    <mergeCell ref="L23:L25"/>
    <mergeCell ref="M23:M25"/>
    <mergeCell ref="O23:O24"/>
    <mergeCell ref="B17:J17"/>
    <mergeCell ref="B9:S9"/>
    <mergeCell ref="B10:S10"/>
    <mergeCell ref="B13:J13"/>
    <mergeCell ref="B14:J14"/>
    <mergeCell ref="B15:J15"/>
    <mergeCell ref="B16:J16"/>
  </mergeCells>
  <phoneticPr fontId="25" type="noConversion"/>
  <dataValidations count="5">
    <dataValidation allowBlank="1" showErrorMessage="1" promptTitle="Date" prompt="DD.MM.YYYY" sqref="B12" xr:uid="{00000000-0002-0000-0000-000000000000}"/>
    <dataValidation type="list" showInputMessage="1" showErrorMessage="1" sqref="C42:D42 G42:J42" xr:uid="{00000000-0002-0000-0000-000001000000}">
      <formula1>$B$43:$B$45</formula1>
    </dataValidation>
    <dataValidation showInputMessage="1" showErrorMessage="1" error="Currency" promptTitle="Currency" prompt="$_x000a_€_x000a_etc._x000a_" sqref="P41" xr:uid="{00000000-0002-0000-0000-000002000000}"/>
    <dataValidation type="list" showInputMessage="1" showErrorMessage="1" error="Language" sqref="P40" xr:uid="{00000000-0002-0000-0000-000003000000}">
      <formula1>$Q$39:$Q$46</formula1>
    </dataValidation>
    <dataValidation allowBlank="1" showErrorMessage="1" sqref="B40:B46" xr:uid="{00000000-0002-0000-0000-000004000000}"/>
  </dataValidations>
  <pageMargins left="0.70866141732283472" right="0.70866141732283472" top="0.74803149606299213" bottom="0.74803149606299213" header="0.31496062992125984" footer="0.31496062992125984"/>
  <pageSetup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 Eyachts</dc:creator>
  <cp:lastModifiedBy>Rowan TMG</cp:lastModifiedBy>
  <cp:lastPrinted>2021-08-23T06:11:20Z</cp:lastPrinted>
  <dcterms:created xsi:type="dcterms:W3CDTF">2017-04-04T23:54:21Z</dcterms:created>
  <dcterms:modified xsi:type="dcterms:W3CDTF">2021-08-25T05:06:06Z</dcterms:modified>
</cp:coreProperties>
</file>